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7d878f41237e7958/Dokumenti/Aspira/Raspored/"/>
    </mc:Choice>
  </mc:AlternateContent>
  <xr:revisionPtr revIDLastSave="1" documentId="11_09F4B1EAA899E9F34DBE0729B0E86C3B51E99F61" xr6:coauthVersionLast="47" xr6:coauthVersionMax="47" xr10:uidLastSave="{F51891E8-C6FC-42DA-B2C6-B4DFA0AB0687}"/>
  <bookViews>
    <workbookView xWindow="-108" yWindow="-108" windowWidth="23256" windowHeight="13896" tabRatio="500" activeTab="1" xr2:uid="{00000000-000D-0000-FFFF-FFFF00000000}"/>
  </bookViews>
  <sheets>
    <sheet name="Sažetak" sheetId="1" r:id="rId1"/>
    <sheet name="Tjedna matrica" sheetId="2" r:id="rId2"/>
    <sheet name="Projekcija - kalendar" sheetId="3" r:id="rId3"/>
    <sheet name="Projekcija - napredak" sheetId="4" r:id="rId4"/>
    <sheet name="Slastičar" sheetId="5" r:id="rId5"/>
    <sheet name="Kuhar" sheetId="6" r:id="rId6"/>
    <sheet name="Web Shop" sheetId="7" r:id="rId7"/>
    <sheet name="Dizajner" sheetId="8" r:id="rId8"/>
    <sheet name="Ispitni rokovi" sheetId="9" r:id="rId9"/>
    <sheet name="Kontrola" sheetId="10" r:id="rId10"/>
    <sheet name="Varijanta bez subote" sheetId="11" r:id="rId11"/>
    <sheet name="Varijanta rad u paru" sheetId="12" r:id="rId12"/>
    <sheet name="Svi termini" sheetId="13" r:id="rId13"/>
  </sheets>
  <definedNames>
    <definedName name="_xlnm._FilterDatabase" localSheetId="12" hidden="1">'Svi termini'!$A$4:$K$156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6" i="11" l="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F23" i="10"/>
  <c r="E23" i="10"/>
  <c r="D23" i="10"/>
  <c r="F22" i="10"/>
  <c r="E22" i="10"/>
  <c r="D22" i="10"/>
  <c r="F21" i="10"/>
  <c r="E21" i="10"/>
  <c r="D21" i="10"/>
  <c r="F17" i="10"/>
  <c r="E17" i="10"/>
  <c r="F16" i="10"/>
  <c r="E16" i="10"/>
  <c r="F15" i="10"/>
  <c r="E15" i="10"/>
  <c r="G11" i="10"/>
  <c r="F11" i="10"/>
  <c r="G10" i="10"/>
  <c r="F10" i="10"/>
  <c r="G9" i="10"/>
  <c r="F9" i="10"/>
  <c r="G8" i="10"/>
  <c r="F8" i="10"/>
  <c r="G7" i="10"/>
  <c r="F7" i="10"/>
  <c r="G6" i="10"/>
  <c r="F6" i="10"/>
  <c r="H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H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H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H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D15" i="4"/>
  <c r="C15" i="4"/>
  <c r="S14" i="4"/>
  <c r="R14" i="4"/>
  <c r="Q14" i="4"/>
  <c r="P14" i="4"/>
  <c r="O14" i="4"/>
  <c r="N14" i="4"/>
  <c r="M14" i="4"/>
  <c r="L14" i="4"/>
  <c r="K14" i="4"/>
  <c r="J14" i="4"/>
  <c r="I14" i="4"/>
  <c r="H14" i="4"/>
  <c r="G14" i="4"/>
  <c r="F14" i="4"/>
  <c r="E14" i="4"/>
  <c r="D14" i="4"/>
  <c r="C14" i="4"/>
  <c r="U10" i="4"/>
  <c r="T10" i="4"/>
  <c r="U9" i="4"/>
  <c r="T9" i="4"/>
  <c r="U8" i="4"/>
  <c r="T8" i="4"/>
  <c r="U7" i="4"/>
  <c r="T7" i="4"/>
  <c r="U6" i="4"/>
  <c r="T6" i="4"/>
  <c r="U5" i="4"/>
  <c r="T5" i="4"/>
  <c r="F11" i="1"/>
  <c r="E11" i="1"/>
  <c r="F10" i="1"/>
  <c r="E10" i="1"/>
  <c r="F9" i="1"/>
  <c r="E9" i="1"/>
  <c r="F8" i="1"/>
  <c r="E8" i="1"/>
  <c r="F7" i="1"/>
  <c r="E7" i="1"/>
  <c r="F6" i="1"/>
  <c r="E6" i="1"/>
</calcChain>
</file>

<file path=xl/sharedStrings.xml><?xml version="1.0" encoding="utf-8"?>
<sst xmlns="http://schemas.openxmlformats.org/spreadsheetml/2006/main" count="3410" uniqueCount="696">
  <si>
    <t>PROJEKCIJA RASPOREDA — programi cjeloživotnog učenja</t>
  </si>
  <si>
    <t>Zimski semestar akademske godine 2026./2027.  ·  29.09.2026. – 23.01.2027.</t>
  </si>
  <si>
    <t>1. PREGLED PROGRAMA</t>
  </si>
  <si>
    <t>Program</t>
  </si>
  <si>
    <t>Polaznici</t>
  </si>
  <si>
    <t>Grupa</t>
  </si>
  <si>
    <t>Broj u grupi</t>
  </si>
  <si>
    <t>Ukupno sati</t>
  </si>
  <si>
    <t>Broj termina</t>
  </si>
  <si>
    <t>Nastava</t>
  </si>
  <si>
    <t>Trajanje / status</t>
  </si>
  <si>
    <t>Slastičar</t>
  </si>
  <si>
    <t>S1</t>
  </si>
  <si>
    <t>13.10.2026. – 21.12.2026.</t>
  </si>
  <si>
    <t>2 mj 8 dana — unutar plana</t>
  </si>
  <si>
    <t>S2</t>
  </si>
  <si>
    <t>14.10.2026. – 23.12.2026.</t>
  </si>
  <si>
    <t>2 mj 10 dana — unutar plana</t>
  </si>
  <si>
    <t>Kuhar</t>
  </si>
  <si>
    <t>K1</t>
  </si>
  <si>
    <t>12.10.2026. – 16.01.2027.</t>
  </si>
  <si>
    <t>3 mj 4 dana — na gornjoj granici, vidi 4.</t>
  </si>
  <si>
    <t>Voditelj Web Shopa</t>
  </si>
  <si>
    <t>W1</t>
  </si>
  <si>
    <t>12.10.2026. – 23.11.2026.</t>
  </si>
  <si>
    <t>1 mj 12 dana — unutar plana</t>
  </si>
  <si>
    <t>Dizajner interijera</t>
  </si>
  <si>
    <t>D1</t>
  </si>
  <si>
    <t>06.10.2026. – 21.01.2027.</t>
  </si>
  <si>
    <t>cijeli semestar — 112 šk. sati</t>
  </si>
  <si>
    <t>D2</t>
  </si>
  <si>
    <t>07.10.2026. – 22.01.2027.</t>
  </si>
  <si>
    <t>Očekivano trajanje iz opisa programa: Slastičar 3 mjeseca · Kuhar 2–3 mjeseca · Voditelj Web Shopa 1–2 mjeseca · Dizajner interijera jedan semestar. Stupci „Ukupno sati“ i „Broj termina“ računaju se formulom iz lista „Svi termini“.</t>
  </si>
  <si>
    <t>2. POLAZIŠTA I OGRANIČENJA</t>
  </si>
  <si>
    <t>Radno vrijeme polaznika</t>
  </si>
  <si>
    <t>Svi polaznici su zaposleni (pon–pet 8:00–16:00). Nastava je zato isključivo u večernjem terminu 16:30–19:45 i subotom ujutro 9:00–12:15.</t>
  </si>
  <si>
    <t>Školski sat</t>
  </si>
  <si>
    <t>45 minuta. Termin od 4 školska sata = 180 min nastave + 15 min pauze = 3 sata 15 minuta.</t>
  </si>
  <si>
    <t>A1 — učionica</t>
  </si>
  <si>
    <t>20 sjedećih mjesta. Koristi se za teorijsku nastavu Slastičara i Kuhara.</t>
  </si>
  <si>
    <t>A2 — računalna učionica</t>
  </si>
  <si>
    <t>30 sjedećih mjesta, ali samo 15 računala. Zato Dizajner interijera (30 upisanih) ide u dvije grupe po 15 — svaki polaznik na svom računalu. Koristi je i Voditelj Web Shopa (14 polaznika).</t>
  </si>
  <si>
    <t>KP — kuhinjski praktikum</t>
  </si>
  <si>
    <t>10 radnih stanica, najviše 20 polaznika po terminu. USKO GRLO cijelog rasporeda.</t>
  </si>
  <si>
    <t>KP zauzet studijskim programima</t>
  </si>
  <si>
    <t>pon 8–16 · uto 14–19 · sri 12–15 · pet 8–16 · sub 16–20. Preostaju samo 4 večernja termina (pon, sri, čet, pet) i subota ujutro.</t>
  </si>
  <si>
    <t>Nenastavni dani</t>
  </si>
  <si>
    <t>Blagdani prema Zakonu o blagdanima, spomendanima i neradnim danima u RH koji padaju u semestar: 01.11.2026. (ned) Svi sveti · 18.11.2026. (sri) Dan sjećanja na žrtve Domovinskog rata · 25.12. (pet) Božić · 26.12. (sub) Sveti Stjepan · 01.01.2027. (pet) Nova godina · 06.01.2027. (sri) Bogojavljenje. Zimski prekid nastave: 24.12.2026. – 06.01.2027. Napomena: 08.10. (Dan neovisnosti) od 2020. više nije neradni dan nego spomendan — nastava se održava.</t>
  </si>
  <si>
    <t>Nastavnici</t>
  </si>
  <si>
    <t>Pretpostavka: jedan nositelj po programu. Nastavnik Slastičara ne radi vikendom — program je zato u cijelosti pon–pet.</t>
  </si>
  <si>
    <t>3. KLJUČNE ODLUKE U RASPOREDU</t>
  </si>
  <si>
    <t>Slastičar — dvije grupe</t>
  </si>
  <si>
    <t>35 upisanih ne stane ni u jedan prostor (praktikum max 20, A1 20, A2 30), pa se program izvodi u dvije grupe: S1 (18) i S2 (17). Posljedica: 200 nastavnih sati umjesto 100.</t>
  </si>
  <si>
    <t>Utorak = dan teorije</t>
  </si>
  <si>
    <t>Utorak je jedini radni dan kad je kuhinjski praktikum zauzet do 19:00. Zato je utorak rezerviran za teorijsku nastavu Slastičara u A1 — ničim se ne blokira praktikum.</t>
  </si>
  <si>
    <t>Slastičar — raspodjela praktikuma</t>
  </si>
  <si>
    <t>S1 uzima pon + čet, S2 sri + pet. Sva 4 raspoloživa večernja termina praktikuma iskorištena su do kraja prosinca.</t>
  </si>
  <si>
    <t>Kuhar — subota</t>
  </si>
  <si>
    <t>Nastavnik Kuhara dostupan je vikendom, pa Kuhar dobiva subotnji termin praktikuma (9:00–12:15) koji Slastičar ne može koristiti. Teorija ide ponedjeljkom u A1.</t>
  </si>
  <si>
    <t>Kuhar — siječanjski blok</t>
  </si>
  <si>
    <t>Nakon 23.12. praktikum se oslobađa (Slastičar završava), pa Kuhar zadnjih 5 radionica izvodi u pojačanom ritmu 07.–16.01.</t>
  </si>
  <si>
    <t>Dizajner — dvije grupe po 15</t>
  </si>
  <si>
    <t>Zadatak smješta nastavu u računalnu učionicu, a ona ima 15 računala na 30 upisanih. Da program ide u jednoj grupi, polovica polaznika u svakom trenutku ne bi imala ono zbog čega je u toj prostoriji. Zato dvije grupe: D1 uto + čet, D2 sri + pet. Cijena je 224 umjesto 112 nastavnih sati i navedena je otvoreno; jeftinija varijanta s radom u paru razrađena je na posebnom listu.</t>
  </si>
  <si>
    <t>Web Shop preuzima subotu</t>
  </si>
  <si>
    <t>Dvije grupe Dizajnera traže 4 večernja termina A2, a preostaje samo jedan. Subotu zato preuzima Voditelj Web Shopa — najkraći program (6 tjedana), pa je vikend-obveza kratka i ne pada na semestralni program. Oba planirana datuma početka time ostaju netaknuta.</t>
  </si>
  <si>
    <t>Rezerve</t>
  </si>
  <si>
    <t>Glavna rezerva je A1: iskorišten je 19 od 68 večeri, pa stoji slobodan srijedom, četvrtkom, petkom i subotom — dovoljno za sve teorijske ispite, konzultacije i nadoknade. Praktikum ima rezervu subotom poslijepodne (12:30–15:45). A2 je nakon prestrukturiranja gotovo pun (65 od 68 večeri) — slobodne su samo 21.12., 11.01. i 18.01.</t>
  </si>
  <si>
    <t>4. RIZICI I PREPORUKE</t>
  </si>
  <si>
    <t>Nalaz</t>
  </si>
  <si>
    <t>Utjecaj</t>
  </si>
  <si>
    <t>Preporuka</t>
  </si>
  <si>
    <t>Kuhar završava 16.01.2027. (3 mj i 4 dana)</t>
  </si>
  <si>
    <t>Uzrok je zauzetost praktikuma, ne organizacija programa. Utorak je jedini radni dan koji je izgubljen: studijska radionica drži praktikum do 19:00, a to je za zaposlene polaznike prekasno. Kad bi se taj blok pomaknuo na 12:00–17:00 (ista satnica, samo dva sata ranije) ili skratio na 14:00–17:00, praktikum bi bio slobodan od 17:00 i cjeloživotni programi bi dobili termin 17:30–20:45. Kuhar bi tada praksu imao subotom i svaki drugi utorak te završio 19.12.2026. (2 mj 7 dana, unutar očekivana 2–3 mjeseca), bez siječanjskog bloka. Preostalih 8 utoraka postaje rezerva RADNIM DANOM — jedina koju Slastičarov nastavnik smije koristiti.</t>
  </si>
  <si>
    <t>35 upisanih u Slastičar</t>
  </si>
  <si>
    <t>Angažman nastavnika 200 umjesto 100 sati</t>
  </si>
  <si>
    <t>Ograničiti upisnu kvotu na 20 po izvedbi ili drugu grupu prebaciti u ljetni semestar — ušteda oko 100 nastavnih sati.</t>
  </si>
  <si>
    <t>Praktikum radi na 87 % dostupnog kapaciteta (47 od 54 večeri)</t>
  </si>
  <si>
    <t>U razdoblju 13.10.–23.12. nema nijednog slobodnog večernjeg termina</t>
  </si>
  <si>
    <t>Slobodne su tri večeri u siječnju (08., 13. i 15.01.) i subota poslijepodne (12:30–15:45). Otkazana radionica u jesenskom dijelu može se nadoknaditi tek u siječnju — zato je preporuka o zamjenskom nastavniku važnija nego što se čini.</t>
  </si>
  <si>
    <t>Dizajner u dvije grupe udvostručuje angažman nastavnika (224 umjesto 112 šk. sati)</t>
  </si>
  <si>
    <t>Najveća pojedinačna stavka troška u prijedlogu</t>
  </si>
  <si>
    <t>Odluka je svjesna: nastava je zadatkom smještena u računalnu učionicu, a 30 polaznika na 15 računala znači da polovica nema pristup alatu. Jeftinija varijanta (jedna grupa od 30, rad u paru, 112 sati) razrađena je na listu „Varijanta rad u paru“ pa odluka može biti Veleučilišta.</t>
  </si>
  <si>
    <t>Zimski prekid 24.12.–06.01.</t>
  </si>
  <si>
    <t>Prekid kontinuiteta praktične nastave</t>
  </si>
  <si>
    <t>Slastičar je planiran tako da praktičnu nastavu završi PRIJE prekida (23.12.), pa prekid ne utječe na stjecanje vještina.</t>
  </si>
  <si>
    <t>Nositelj Slastičara drži 200 šk. sati, 5 večeri tjedno kroz 10 tjedana</t>
  </si>
  <si>
    <t>Nema zamjene; praktikum nema slobodnih termina za nadoknadu do siječnja</t>
  </si>
  <si>
    <t>Imenovati suradnika/zamjenu za praktičnu nastavu. Kao rezerva za nadoknadu drže se subota poslijepodne (12:30–15:45) i četvrtak prijepodne u praktikumu.</t>
  </si>
  <si>
    <t>Drugi rokovi Kuhara (praktični) i Dizajnera padaju izvan semestra</t>
  </si>
  <si>
    <t>Zadnji termini su 22. i 23.01., bez rezerve unutar semestra</t>
  </si>
  <si>
    <t>Praktični ispit Kuhara i obrane Dizajnera dobivaju rezervni rok u veljači 2027., u redovnom veljačkom ispitnom roku Veleučilišta. Teorijski dio Kuhara ima dva roka unutar semestra (23.11. i 07.12.).</t>
  </si>
  <si>
    <t>Nositelj Dizajnera drži 224 šk. sata, do 5 termina tjedno (uto–pet) kroz 10 tjedana</t>
  </si>
  <si>
    <t>Isti rizik kao kod Slastičara: jedan čovjek nosi cijeli program, bez zamjene</t>
  </si>
  <si>
    <t>Posljedica odluke o dvije grupe. Ili se trošak izrijekom prizna, ili se za jednu grupu angažira drugi nastavnik — ukupna satnica ostaje ista, samo se raspoređuje na dvije osobe.</t>
  </si>
  <si>
    <t>Računalna učionica A2 iskorištena je 96 % (65 od 68 večeri)</t>
  </si>
  <si>
    <t>Samo tri slobodne večeri u cijelom semestru: 21.12., 11.01. i 18.01.</t>
  </si>
  <si>
    <t>Nadoknade za Dizajnera i Web Shop planirati u ta tri termina ili subotom (A2 je subotom slobodan nakon 23.11.). Za razliku od A2, A1 je slobodan 49 od 68 večeri — teorijska nastava i ispiti tamo imaju obilje prostora.</t>
  </si>
  <si>
    <t>Polaznici Web Shopa imaju 6 subotnjih termina (17.10.–21.11.)</t>
  </si>
  <si>
    <t>Promjena u ponudi prema polazniku u odnosu na isključivo večernju nastavu</t>
  </si>
  <si>
    <t>Mora biti jasno najavljeno pri upisu. Subotu nosi Web Shop jer traje 6 tjedana — semestralni program (Dizajner) time je pošteđen vikenda.</t>
  </si>
  <si>
    <t>Obrane Dizajnera: 30 polaznika u jednom danu</t>
  </si>
  <si>
    <t>Oko 13 minuta po polazniku; D2 brani dan nakon zadnjeg predavanja</t>
  </si>
  <si>
    <t>Ako je potrebno više vremena po obrani, koristiti i ponedjeljak 18.01. (A2 slobodan) kao treći termin, ili rezervni rok u veljači.</t>
  </si>
  <si>
    <t>Prvi tjedan semestra (29.09.–05.10.) je bez nastave</t>
  </si>
  <si>
    <t>Neiskorišten kapacitet svih triju prostora</t>
  </si>
  <si>
    <t>Slijedi iz zadanih datuma početka programa. Drži se kao rezerva za upise, informativne sastanke i eventualni raniji početak Kuhara, čime bi se skratilo njegovo ukupno trajanje.</t>
  </si>
  <si>
    <t>Napomena: sve pretpostavke (trajanje školskog sata, satnica termina, zimski prekid, jedan nositelj po programu) navedene su u odjeljku 2. i po potrebi se mogu promijeniti — projekcija se preračunava bez promjene logike rasporeda.</t>
  </si>
  <si>
    <t>TJEDNA MATRICA — stalni tjedni ritam</t>
  </si>
  <si>
    <t>Vrijedi od 12.10.2026. do 23.11.2026. (kad su svi programi u punom pogonu). Radnim danom 16:30–19:45, subotom 9:00–12:15.</t>
  </si>
  <si>
    <t>Prostor</t>
  </si>
  <si>
    <t>Vrijeme</t>
  </si>
  <si>
    <t>PON</t>
  </si>
  <si>
    <t>UTO</t>
  </si>
  <si>
    <t>SRI</t>
  </si>
  <si>
    <t>ČET</t>
  </si>
  <si>
    <t>PET</t>
  </si>
  <si>
    <t>SUB</t>
  </si>
  <si>
    <t>A1
(20 mjesta)</t>
  </si>
  <si>
    <t>16:30–19:45</t>
  </si>
  <si>
    <t>KUHAR
Teorija (K1)
tjedni 1–5</t>
  </si>
  <si>
    <t>SLASTIČAR
Teorija — naizmjenično
S1 / S2</t>
  </si>
  <si>
    <t>— slobodno —
(nadoknade,
konzultacije)</t>
  </si>
  <si>
    <t>— slobodno —</t>
  </si>
  <si>
    <t>A2
(30 mjesta,
15 računala)</t>
  </si>
  <si>
    <t>16:30–19:45
sub 9:00–12:15</t>
  </si>
  <si>
    <t>VODITELJ WEB SHOPA
(W1, 14 polaznika)</t>
  </si>
  <si>
    <t>DIZAJNER
Grupa D1 (15)</t>
  </si>
  <si>
    <t>DIZAJNER
Grupa D2 (15)</t>
  </si>
  <si>
    <t>VODITELJ WEB SHOPA
(W1)
9:00–12:15</t>
  </si>
  <si>
    <t>KUHINJSKI
PRAKTIKUM
(max 20)</t>
  </si>
  <si>
    <t>SLASTIČAR
Praksa S1 (18)</t>
  </si>
  <si>
    <t>praktikum zauzet
studijskim programom
do 19:00</t>
  </si>
  <si>
    <t>SLASTIČAR
Praksa S2 (17)</t>
  </si>
  <si>
    <t>KUHAR
Praksa K1 (18)
9:00–12:15</t>
  </si>
  <si>
    <t>Zašto baš ovako?</t>
  </si>
  <si>
    <t>•  Utorak je jedini radni dan kad je kuhinjski praktikum zauzet studijskim programom do 19:00 — zato je utorak određen kao dan teorijske nastave Slastičara u A1. Ni jedan raspoloživi termin praktikuma nije potrošen na predavanje.</t>
  </si>
  <si>
    <t>•  Preostala 4 večernja termina praktikuma (pon, sri, čet, pet) u cijelosti idu Slastičaru, koji ima najveću satnicu (2 × 80 = 160 sati prakse) i nastavnika koji ne radi vikendom.</t>
  </si>
  <si>
    <t>•  Subota ujutro u praktikumu je jedini kuhinjski termin koji Slastičar ne može koristiti — dobiva ga Kuhar. Time se dva „kuhinjska“ programa uopće ne natječu za isti termin.</t>
  </si>
  <si>
    <t>•  Dizajner interijera ide u dvije grupe po 15 jer računalna učionica ima 15 računala. To traži 4 večernja termina A2 (uto, sri, čet, pet), pa Voditelj Web Shopa preuzima ponedjeljak i subotu ujutro — kratak program nosi vikend, a semestralni ne.</t>
  </si>
  <si>
    <t>•  Svaka grupa polaznika ima dva fiksna dana u tjednu — predvidivo za zaposlene ljude koji si moraju organizirati život unaprijed.</t>
  </si>
  <si>
    <t>•  Nakon 23.11., kad Web Shop završi, ponedjeljak i subota u A2 oslobađaju se za ispitne rokove, obrane i nadoknade.</t>
  </si>
  <si>
    <t>PROJEKCIJA RASPOREDA — tjedan po tjedan</t>
  </si>
  <si>
    <t>29.09.2026. – 23.01.2027.  ·  Format ćelije: PROSTOR · PROGRAM grupa vrsta nastave.  Ako vrijeme nije navedeno, termin je 16:30–19:45.</t>
  </si>
  <si>
    <t>Tjedan</t>
  </si>
  <si>
    <t>Datum (pon)</t>
  </si>
  <si>
    <t>T1</t>
  </si>
  <si>
    <t>28.09.2026.</t>
  </si>
  <si>
    <t>—</t>
  </si>
  <si>
    <t>T2</t>
  </si>
  <si>
    <t>05.10.2026.</t>
  </si>
  <si>
    <t>A2 · DIZAJNER D1 nastava</t>
  </si>
  <si>
    <t>A2 · DIZAJNER D2 nastava</t>
  </si>
  <si>
    <t>T3</t>
  </si>
  <si>
    <t>12.10.2026.</t>
  </si>
  <si>
    <t>A1 · KUHAR teorija
A2 · WEB SHOP nastava</t>
  </si>
  <si>
    <t>A1 · SLASTIČAR S1 teorija
A2 · DIZAJNER D1 nastava</t>
  </si>
  <si>
    <t>A2 · DIZAJNER D2 nastava
KP · SLASTIČAR S2 praksa</t>
  </si>
  <si>
    <t>A2 · DIZAJNER D1 nastava
KP · SLASTIČAR S1 praksa</t>
  </si>
  <si>
    <t>A2 · WEB SHOP nastava  09:00
KP · KUHAR praksa  09:00</t>
  </si>
  <si>
    <t>T4</t>
  </si>
  <si>
    <t>19.10.2026.</t>
  </si>
  <si>
    <t>A1 · KUHAR teorija
A2 · WEB SHOP nastava
KP · SLASTIČAR S1 praksa</t>
  </si>
  <si>
    <t>A1 · SLASTIČAR S2 teorija
A2 · DIZAJNER D1 nastava</t>
  </si>
  <si>
    <t>T5</t>
  </si>
  <si>
    <t>26.10.2026.</t>
  </si>
  <si>
    <t>T6</t>
  </si>
  <si>
    <t>02.11.2026.</t>
  </si>
  <si>
    <t>T7</t>
  </si>
  <si>
    <t>09.11.2026.</t>
  </si>
  <si>
    <t>T8</t>
  </si>
  <si>
    <t>16.11.2026.</t>
  </si>
  <si>
    <t>A2 · WEB SHOP nastava
KP · SLASTIČAR S1 praksa</t>
  </si>
  <si>
    <t>BLAGDAN
Dan sjećanja na žrtve
Domovinskog rata</t>
  </si>
  <si>
    <t>T9</t>
  </si>
  <si>
    <t>23.11.2026.</t>
  </si>
  <si>
    <t>A1 · KUHAR teor. ispit 1. rok
A2 · WEB SHOP nastava
KP · SLASTIČAR S1 praksa</t>
  </si>
  <si>
    <t>KP · KUHAR praksa  09:00</t>
  </si>
  <si>
    <t>T10</t>
  </si>
  <si>
    <t>30.11.2026.</t>
  </si>
  <si>
    <t>A2 · WEB SHOP 1. ispitni rok
KP · SLASTIČAR S1 praksa</t>
  </si>
  <si>
    <t>T11</t>
  </si>
  <si>
    <t>07.12.2026.</t>
  </si>
  <si>
    <t>A1 · KUHAR teor. ispit 2. rok
A2 · WEB SHOP 2. ispitni rok
KP · SLASTIČAR S1 praksa</t>
  </si>
  <si>
    <t>T12</t>
  </si>
  <si>
    <t>14.12.2026.</t>
  </si>
  <si>
    <t>A2 · DIZAJNER D2 nastava
KP · SLASTIČAR S1 praksa</t>
  </si>
  <si>
    <t>T13</t>
  </si>
  <si>
    <t>21.12.2026.</t>
  </si>
  <si>
    <t>KP · SLASTIČAR S1 praksa</t>
  </si>
  <si>
    <t>ZIMSKI PREKID</t>
  </si>
  <si>
    <t>T14</t>
  </si>
  <si>
    <t>28.12.2026.</t>
  </si>
  <si>
    <t>T15</t>
  </si>
  <si>
    <t>04.01.2027.</t>
  </si>
  <si>
    <t>A2 · DIZAJNER D1 nastava
KP · KUHAR praksa</t>
  </si>
  <si>
    <t>T16</t>
  </si>
  <si>
    <t>11.01.2027.</t>
  </si>
  <si>
    <t>A1 · SLASTIČAR S1 teor. ispit
KP · KUHAR praksa</t>
  </si>
  <si>
    <t>A1 · SLASTIČAR S2 teor. ispit
A2 · DIZAJNER D1 nastava</t>
  </si>
  <si>
    <t>T17</t>
  </si>
  <si>
    <t>18.01.2027.</t>
  </si>
  <si>
    <t>KP · SLASTIČAR S1 prakt. ispit</t>
  </si>
  <si>
    <t>A2 · DIZAJNER D2 nastava
KP · SLASTIČAR S2 prakt. ispit</t>
  </si>
  <si>
    <t>A2 · DIZAJNER D1 nastava
KP · SLASTIČAR S1 popravni rok</t>
  </si>
  <si>
    <t>A2 · DIZAJNER D2 nastava
KP · SLASTIČAR S2 popravni rok</t>
  </si>
  <si>
    <t>A2 · DIZAJNER D1 obrana projekta  09:00
A2 · DIZAJNER D2 obrana projekta  12:45
KP · KUHAR prakt. ispit  09:00</t>
  </si>
  <si>
    <t>LEGENDA</t>
  </si>
  <si>
    <t>Slastičar — grupa S1 (18)</t>
  </si>
  <si>
    <t>Slastičar — grupa S2 (17)</t>
  </si>
  <si>
    <t>Kuhar (18)</t>
  </si>
  <si>
    <t>Voditelj Web Shopa (14)</t>
  </si>
  <si>
    <t>Dizajner interijera (30)</t>
  </si>
  <si>
    <t>Ispitni termin / obrana</t>
  </si>
  <si>
    <t>Otvoreni termin A2 — samostalni rad (bez nastavnika)</t>
  </si>
  <si>
    <t>Blagdan / zimski prekid</t>
  </si>
  <si>
    <t>PROJEKCIJA NAPRETKA — broj termina i kumulativni sati po tjednu</t>
  </si>
  <si>
    <t>Dokaz da svaki program stigne odraditi punu satnicu unutar zimskog semestra. I = ispitni termin.</t>
  </si>
  <si>
    <t>Program / grupa</t>
  </si>
  <si>
    <t>Cilj (sati)</t>
  </si>
  <si>
    <t>T1
28.09.</t>
  </si>
  <si>
    <t>T2
05.10.</t>
  </si>
  <si>
    <t>T3
12.10.</t>
  </si>
  <si>
    <t>T4
19.10.</t>
  </si>
  <si>
    <t>T5
26.10.</t>
  </si>
  <si>
    <t>T6
02.11.</t>
  </si>
  <si>
    <t>T7
09.11.</t>
  </si>
  <si>
    <t>T8
16.11.</t>
  </si>
  <si>
    <t>T9
23.11.</t>
  </si>
  <si>
    <t>T10
30.11.</t>
  </si>
  <si>
    <t>T11
07.12.</t>
  </si>
  <si>
    <t>T12
14.12.</t>
  </si>
  <si>
    <t>T13
21.12.</t>
  </si>
  <si>
    <t>T14
28.12.</t>
  </si>
  <si>
    <t>T15
04.01.</t>
  </si>
  <si>
    <t>T16
11.01.</t>
  </si>
  <si>
    <t>T17
18.01.</t>
  </si>
  <si>
    <t>Status</t>
  </si>
  <si>
    <t>SLASTIČAR — S1</t>
  </si>
  <si>
    <t>I</t>
  </si>
  <si>
    <t>SLASTIČAR — S2</t>
  </si>
  <si>
    <t>KUHAR — K1</t>
  </si>
  <si>
    <t>WEB SHOP — W1</t>
  </si>
  <si>
    <t>DIZAJNER — D1</t>
  </si>
  <si>
    <t>DIZAJNER — D2</t>
  </si>
  <si>
    <t>Kumulativni sati po tjednu (isti redoslijed programa)</t>
  </si>
  <si>
    <t>Kraj nastave</t>
  </si>
  <si>
    <t>23.12.2026.</t>
  </si>
  <si>
    <t>16.01.2027.</t>
  </si>
  <si>
    <t>21.01.2027.</t>
  </si>
  <si>
    <t>22.01.2027.</t>
  </si>
  <si>
    <t>SLASTIČAR — projekcija svih termina</t>
  </si>
  <si>
    <t>100 šk. sati po grupi (20 teorija + 80 praksa) · 35 polaznika u dvije grupe · nastava 13.10.–23.12.2026.</t>
  </si>
  <si>
    <t>Br.</t>
  </si>
  <si>
    <t>Datum</t>
  </si>
  <si>
    <t>Dan</t>
  </si>
  <si>
    <t>Vrsta nastave</t>
  </si>
  <si>
    <t>Šk. sati</t>
  </si>
  <si>
    <t>Kumulativno</t>
  </si>
  <si>
    <t>13.10.2026.</t>
  </si>
  <si>
    <t>uto</t>
  </si>
  <si>
    <t>16:30 – 19:45</t>
  </si>
  <si>
    <t>Teorija · T1</t>
  </si>
  <si>
    <t>A1</t>
  </si>
  <si>
    <t>14.10.2026.</t>
  </si>
  <si>
    <t>sri</t>
  </si>
  <si>
    <t>Praksa · uvodna radionica (higijena, HACCP, organizacija radnog mjesta)</t>
  </si>
  <si>
    <t>KP</t>
  </si>
  <si>
    <t>15.10.2026.</t>
  </si>
  <si>
    <t>čet</t>
  </si>
  <si>
    <t>16.10.2026.</t>
  </si>
  <si>
    <t>pet</t>
  </si>
  <si>
    <t>Praksa</t>
  </si>
  <si>
    <t>pon</t>
  </si>
  <si>
    <t>20.10.2026.</t>
  </si>
  <si>
    <t>21.10.2026.</t>
  </si>
  <si>
    <t>22.10.2026.</t>
  </si>
  <si>
    <t>23.10.2026.</t>
  </si>
  <si>
    <t>27.10.2026.</t>
  </si>
  <si>
    <t>Teorija · T2</t>
  </si>
  <si>
    <t>28.10.2026.</t>
  </si>
  <si>
    <t>29.10.2026.</t>
  </si>
  <si>
    <t>30.10.2026.</t>
  </si>
  <si>
    <t>03.11.2026.</t>
  </si>
  <si>
    <t>04.11.2026.</t>
  </si>
  <si>
    <t>05.11.2026.</t>
  </si>
  <si>
    <t>06.11.2026.</t>
  </si>
  <si>
    <t>10.11.2026.</t>
  </si>
  <si>
    <t>Teorija · T3</t>
  </si>
  <si>
    <t>11.11.2026.</t>
  </si>
  <si>
    <t>12.11.2026.</t>
  </si>
  <si>
    <t>13.11.2026.</t>
  </si>
  <si>
    <t>17.11.2026.</t>
  </si>
  <si>
    <t>19.11.2026.</t>
  </si>
  <si>
    <t>20.11.2026.</t>
  </si>
  <si>
    <t>24.11.2026.</t>
  </si>
  <si>
    <t>Teorija · T4</t>
  </si>
  <si>
    <t>25.11.2026.</t>
  </si>
  <si>
    <t>26.11.2026.</t>
  </si>
  <si>
    <t>27.11.2026.</t>
  </si>
  <si>
    <t>01.12.2026.</t>
  </si>
  <si>
    <t>02.12.2026.</t>
  </si>
  <si>
    <t>03.12.2026.</t>
  </si>
  <si>
    <t>04.12.2026.</t>
  </si>
  <si>
    <t>08.12.2026.</t>
  </si>
  <si>
    <t>Teorija · T5</t>
  </si>
  <si>
    <t>09.12.2026.</t>
  </si>
  <si>
    <t>10.12.2026.</t>
  </si>
  <si>
    <t>11.12.2026.</t>
  </si>
  <si>
    <t>15.12.2026.</t>
  </si>
  <si>
    <t>16.12.2026.</t>
  </si>
  <si>
    <t>17.12.2026.</t>
  </si>
  <si>
    <t>18.12.2026.</t>
  </si>
  <si>
    <t>ISPIT</t>
  </si>
  <si>
    <t>16:30 – 18:00</t>
  </si>
  <si>
    <t>Teorijski ispit</t>
  </si>
  <si>
    <t>12.01.2027.</t>
  </si>
  <si>
    <t>Praktični ispit</t>
  </si>
  <si>
    <t>20.01.2027.</t>
  </si>
  <si>
    <t>Popravni rok (teorija + praksa)</t>
  </si>
  <si>
    <t>UKUPNO NASTAVNIH SATI</t>
  </si>
  <si>
    <t>KUHAR — projekcija svih termina</t>
  </si>
  <si>
    <t>80 šk. sati (20 teorija + 60 praksa) · 18 polaznika · nastava 12.10.2026.–16.01.2027.</t>
  </si>
  <si>
    <t>17.10.2026.</t>
  </si>
  <si>
    <t>sub</t>
  </si>
  <si>
    <t>09:00 – 12:15</t>
  </si>
  <si>
    <t>24.10.2026.</t>
  </si>
  <si>
    <t>31.10.2026.</t>
  </si>
  <si>
    <t>07.11.2026.</t>
  </si>
  <si>
    <t>14.11.2026.</t>
  </si>
  <si>
    <t>21.11.2026.</t>
  </si>
  <si>
    <t>Teorijski ispit — 1. rok</t>
  </si>
  <si>
    <t>28.11.2026.</t>
  </si>
  <si>
    <t>05.12.2026.</t>
  </si>
  <si>
    <t>Teorijski ispit — 2. rok</t>
  </si>
  <si>
    <t>12.12.2026.</t>
  </si>
  <si>
    <t>19.12.2026.</t>
  </si>
  <si>
    <t>07.01.2027.</t>
  </si>
  <si>
    <t>Praksa · završni intenzivni blok (praktikum oslobođen 23.12.)</t>
  </si>
  <si>
    <t>09.01.2027.</t>
  </si>
  <si>
    <t>14.01.2027.</t>
  </si>
  <si>
    <t>23.01.2027.</t>
  </si>
  <si>
    <t>WEB SHOP — projekcija svih termina</t>
  </si>
  <si>
    <t>50 šk. sati u računalnoj učionici · 14 polaznika · nastava 12.10.–25.11.2026.</t>
  </si>
  <si>
    <t>Predavanja/vježbe</t>
  </si>
  <si>
    <t>A2</t>
  </si>
  <si>
    <t>Predavanja/vježbe · završni termin + prezentacija projekata (2 sata)</t>
  </si>
  <si>
    <t>1. ispitni rok</t>
  </si>
  <si>
    <t>2. ispitni rok</t>
  </si>
  <si>
    <t>DIZAJNER — projekcija svih termina</t>
  </si>
  <si>
    <t>Jednosemestralni program · 4 šk. sata 2× tjedno · 30 polaznika · nastava 06.10.2026.–21.01.2027.</t>
  </si>
  <si>
    <t>06.10.2026.</t>
  </si>
  <si>
    <t>07.10.2026.</t>
  </si>
  <si>
    <t>08.10.2026.</t>
  </si>
  <si>
    <t>09.10.2026.</t>
  </si>
  <si>
    <t>Predavanja/vježbe · nadoknada (izjednačavanje satnice s D1)</t>
  </si>
  <si>
    <t>22.12.2026.</t>
  </si>
  <si>
    <t>08.01.2027.</t>
  </si>
  <si>
    <t>13.01.2027.</t>
  </si>
  <si>
    <t>15.01.2027.</t>
  </si>
  <si>
    <t>19.01.2027.</t>
  </si>
  <si>
    <t>Obrana završnog projekta</t>
  </si>
  <si>
    <t>12:45 – 16:00</t>
  </si>
  <si>
    <t>ISPITNI ROKOVI I ZAVRŠNE PROVJERE</t>
  </si>
  <si>
    <t>Svi rokovi smješteni su u termine koji su u tjednoj matrici ostali slobodni — nastava se ne pomiče.</t>
  </si>
  <si>
    <t>Vrsta provjere</t>
  </si>
  <si>
    <t>Napomena</t>
  </si>
  <si>
    <t>Dva tjedna nakon završetka teorijske nastave (09.11.), dok je gradivo svježe.</t>
  </si>
  <si>
    <t>A2 je ponedjeljkom slobodan od 30.11. — Web Shop je završio s nastavom 23.11.</t>
  </si>
  <si>
    <t>Rezervni rok; A1 je ponedjeljkom slobodan nakon završetka teorije Kuhara.</t>
  </si>
  <si>
    <t>Rezervni rok za polaznike koji nisu položili u prvom roku.</t>
  </si>
  <si>
    <t>Teorijski ispit — S1</t>
  </si>
  <si>
    <t>Odvojeni termini po grupama jer A1 prima 20 polaznika.</t>
  </si>
  <si>
    <t>Teorijski ispit — S2</t>
  </si>
  <si>
    <t>Praktični ispit — S1</t>
  </si>
  <si>
    <t>Kuhinjski praktikum slobodan je u siječnju nakon završetka nastave.</t>
  </si>
  <si>
    <t>Praktični ispit — S2</t>
  </si>
  <si>
    <t>Popravni rok (teorija + praksa) — S1</t>
  </si>
  <si>
    <t>Odvojeni popravni termini po grupama — praktikum prima najviše 20 polaznika po terminu.</t>
  </si>
  <si>
    <t>Popravni rok (teorija + praksa) — S2</t>
  </si>
  <si>
    <t>Obrana završnog projekta — D1</t>
  </si>
  <si>
    <t>Grupe D1 i D2 brane u dvije smjene istog dana; A2 je subotom slobodan nakon završetka Web Shopa.</t>
  </si>
  <si>
    <t>Zadnji dan semestra, subotnji termin praktikuma.</t>
  </si>
  <si>
    <t>Obrana završnog projekta — D2</t>
  </si>
  <si>
    <t>Kao rezerva za nadoknade i konzultacije trajno su slobodni: A1 srijedom, četvrtkom, petkom i subotom; A2 ponedjeljkom i subotom nakon završetka Web Shopa (23.11.); kuhinjski praktikum subotom poslijepodne (12:30–15:45) i četvrtkom prijepodne. Drugi rok praktičnog ispita Kuhara i rezervni rok obrana Dizajnera planiraju se u veljačkom ispitnom roku 2027., izvan zimskog semestra.</t>
  </si>
  <si>
    <t>KONTROLA IZVEDIVOSTI I ISKORIŠTENOST PROSTORA</t>
  </si>
  <si>
    <t>Automatska provjera: satnica, kapaciteti, sudari termina, iskorištenost prostorija.</t>
  </si>
  <si>
    <t>A. KONTROLA SATNICE</t>
  </si>
  <si>
    <t>Traženo teorija</t>
  </si>
  <si>
    <t>Ostvareno</t>
  </si>
  <si>
    <t>Traženo praksa</t>
  </si>
  <si>
    <t>Ukupno</t>
  </si>
  <si>
    <t>Kontrola</t>
  </si>
  <si>
    <t>Slastičar — S1</t>
  </si>
  <si>
    <t>Slastičar — S2</t>
  </si>
  <si>
    <t>Kuhar — K1</t>
  </si>
  <si>
    <t>Voditelj Web Shopa — W1</t>
  </si>
  <si>
    <t>Dizajner interijera — D1</t>
  </si>
  <si>
    <t>Dizajner interijera — D2</t>
  </si>
  <si>
    <t>B. KONTROLA KAPACITETA</t>
  </si>
  <si>
    <t>Kapacitet</t>
  </si>
  <si>
    <t>Najveća grupa u prostoru</t>
  </si>
  <si>
    <t>Broj polaznika</t>
  </si>
  <si>
    <t>Iskorištenost</t>
  </si>
  <si>
    <t>Slastičar S1 / Kuhar K1</t>
  </si>
  <si>
    <t>18 od 20 mjesta</t>
  </si>
  <si>
    <t>Dizajner D1 / D2</t>
  </si>
  <si>
    <t>Mjerodavan je broj računala (15), ne broj sjedala (30) — svaki polaznik radi na svom računalu</t>
  </si>
  <si>
    <t>18 od 20 · 10 stanica → 2 polaznika po stanici</t>
  </si>
  <si>
    <t>C. ISKORIŠTENOST PROSTORA KROZ SEMESTAR (večernji termini radnim danom, 06.10.2026. – 23.01.2027.)</t>
  </si>
  <si>
    <t>Raspoloživih večeri</t>
  </si>
  <si>
    <t>Iskorišteno</t>
  </si>
  <si>
    <t>Slobodno</t>
  </si>
  <si>
    <t>Objašnjenje</t>
  </si>
  <si>
    <t>Najslobodniji prostor. Koristi se ponedjeljkom (Kuhar, tjedni 1–5) i utorkom (teorija Slastičara); ostatak je rezerva za nadoknade, konzultacije i ispitne rokove.</t>
  </si>
  <si>
    <t>NAJUŽE GRLO NAKON PRESTRUKTURIRANJA. Dvije grupe Dizajnera zauzimaju uto–pet, Web Shop ponedjeljak (+ subotu ujutro). Slobodne su samo tri večeri u cijelom semestru: 21.12.2026., 11.01. i 18.01.2027.</t>
  </si>
  <si>
    <t>Utorak je izuzet jer je praktikum zauzet studijskim programom do 19:00. Slobodno: 07.–12.10. (prije početka Slastičara) i 08., 13. i 15.01. Uz to subota poslijepodne (12:30–15:45) kao rezerva.</t>
  </si>
  <si>
    <t>D. PROVEDENE PROVJERE SUDARA (programska kontrola svih 152 termina)</t>
  </si>
  <si>
    <t>Provjera</t>
  </si>
  <si>
    <t>Rezultat</t>
  </si>
  <si>
    <t>Dvostruka rezervacija prostorije</t>
  </si>
  <si>
    <t>Nijedna prostorija nema dva preklapajuća termina.</t>
  </si>
  <si>
    <t>OK</t>
  </si>
  <si>
    <t>Dvostruka rezervacija nastavnika</t>
  </si>
  <si>
    <t>Nijedan nositelj programa nema dva termina u isto vrijeme.</t>
  </si>
  <si>
    <t>Preklapanje termina iste grupe polaznika</t>
  </si>
  <si>
    <t>Nijedna grupa nema dva termina u isto vrijeme.</t>
  </si>
  <si>
    <t>Zauzetost kuhinjskog praktikuma</t>
  </si>
  <si>
    <t>Nijedan termin ne ulazi u vrijeme studijskih radionica (pon 8–16, uto 14–19, sri 12–15, pet 8–16, sub 16–20).</t>
  </si>
  <si>
    <t>Najviše 4 školska sata radionice po danu</t>
  </si>
  <si>
    <t>Nijedna grupa nema više od 4 školska sata u jednom danu.</t>
  </si>
  <si>
    <t>Nastava na nenastavni dan</t>
  </si>
  <si>
    <t>Nema termina na blagdan, nedjelju ili u zimskom prekidu.</t>
  </si>
  <si>
    <t>Nastava izvan semestra</t>
  </si>
  <si>
    <t>Svi termini su unutar 29.09.2026. – 23.01.2027.</t>
  </si>
  <si>
    <t>Nijedan termin ne počinje prije 16:30 radnim danom.</t>
  </si>
  <si>
    <t>Nastavnik Slastičara vikendom</t>
  </si>
  <si>
    <t>Slastičar nema nijedan termin subotom ni nedjeljom.</t>
  </si>
  <si>
    <t>Kapacitet po grupi za svaki termin</t>
  </si>
  <si>
    <t>Za svaki termin provjerena je veličina grupe protiv kapaciteta prostorije; nepoznata grupa se prijavljuje kao greška, ne preskače.</t>
  </si>
  <si>
    <t>Broj računala u A2</t>
  </si>
  <si>
    <t>Nijedan termin u računalnoj učionici nema više polaznika (15) nego računala (15).</t>
  </si>
  <si>
    <t>E. BLAGDANI I NERADNI DANI U ZIMSKOM SEMESTRU 2026./2027.</t>
  </si>
  <si>
    <t>Naziv</t>
  </si>
  <si>
    <t>Utjecaj na raspored</t>
  </si>
  <si>
    <t>01.11.2026.</t>
  </si>
  <si>
    <t>nedjelja</t>
  </si>
  <si>
    <t>Svi sveti</t>
  </si>
  <si>
    <t>Bez utjecaja — nedjeljom se ionako ne održava nastava.</t>
  </si>
  <si>
    <t>18.11.2026.</t>
  </si>
  <si>
    <t>srijeda</t>
  </si>
  <si>
    <t>Dan sjećanja na žrtve Domovinskog rata i Dan sjećanja na žrtvu Vukovara i Škabrnje</t>
  </si>
  <si>
    <t>Otpada 1 radionica Slastičara S2 (praktikum) i 1 termin Web Shopa — oba nadoknađena pomakom unutar planiranog broja termina.</t>
  </si>
  <si>
    <t>25.12.2026.</t>
  </si>
  <si>
    <t>petak</t>
  </si>
  <si>
    <t>Božić</t>
  </si>
  <si>
    <t>Unutar zimskog prekida.</t>
  </si>
  <si>
    <t>26.12.2026.</t>
  </si>
  <si>
    <t>subota</t>
  </si>
  <si>
    <t>Sveti Stjepan</t>
  </si>
  <si>
    <t>Unutar zimskog prekida — otpada 1 subotnja radionica Kuhara, nadoknađena u siječnju.</t>
  </si>
  <si>
    <t>01.01.2027.</t>
  </si>
  <si>
    <t>Nova godina</t>
  </si>
  <si>
    <t>06.01.2027.</t>
  </si>
  <si>
    <t>Bogojavljenje – Sveta tri kralja</t>
  </si>
  <si>
    <t>Unutar zimskog prekida; nastava se nastavlja 07.01.2027.</t>
  </si>
  <si>
    <t>četvrtak</t>
  </si>
  <si>
    <t>Dan neovisnosti — SPOMENDAN, nije neradni dan (izmjena Zakona 2019./2020.)</t>
  </si>
  <si>
    <t>Nastava se održava normalno. Uvršteno radi izbjegavanja česte pogreške u planiranju.</t>
  </si>
  <si>
    <t>24.12.2026. – 06.01.2027.</t>
  </si>
  <si>
    <t>Zimski prekid nastave (pretpostavka Veleučilišta)</t>
  </si>
  <si>
    <t>Slastičar je planiran tako da praktičnu nastavu završi 23.12., prije prekida.</t>
  </si>
  <si>
    <t>Izvor: Zakon o blagdanima, spomendanima i neradnim danima u Republici Hrvatskoj (NN 110/19).</t>
  </si>
  <si>
    <t>REZERVNA VARIJANTA — bez nastave subotom</t>
  </si>
  <si>
    <t>Za slučaj da subota nije na raspolaganju. VAŽNO: ova varijanta traži Dizajnera u JEDNOJ grupi (rad u paru) — dvije grupe i izbacivanje subote međusobno se isključuju, vidi odjeljak A.</t>
  </si>
  <si>
    <t>A. JE LI UOPĆE IZVEDIVO — kapacitet kuhinjskog praktikuma</t>
  </si>
  <si>
    <t>Scenarij</t>
  </si>
  <si>
    <t>Potrebno radionica</t>
  </si>
  <si>
    <t>Raspoloživo termina</t>
  </si>
  <si>
    <t>Ishod</t>
  </si>
  <si>
    <t>Bez subote, uz zadane datume početka</t>
  </si>
  <si>
    <t>55</t>
  </si>
  <si>
    <t>51 (pon/sri/čet/pet, 12.10.–23.01.)</t>
  </si>
  <si>
    <t>NEIZVEDIVO — manjak 4 termina</t>
  </si>
  <si>
    <t>Bez subote, Kuhar kreće 30.09. umjesto 12.10.</t>
  </si>
  <si>
    <t>58 (pon/sri/čet/pet, 30.09.–23.01.)</t>
  </si>
  <si>
    <t>IZVEDIVO — ovo je varijanta u nastavku</t>
  </si>
  <si>
    <t>Bez subote, uz upisnu kvotu Slastičara 20</t>
  </si>
  <si>
    <t>35</t>
  </si>
  <si>
    <t>51</t>
  </si>
  <si>
    <t>IZVEDIVO s velikom rezervom (16 termina)</t>
  </si>
  <si>
    <t>Glavna varijanta (sa subotom)</t>
  </si>
  <si>
    <t>64 (uključivo 13 subota)</t>
  </si>
  <si>
    <t>IZVEDIVO — rezerva 9 termina</t>
  </si>
  <si>
    <t>RAČUNALNA UČIONICA A2 — bez subote, uz DVIJE grupe Dizajnera</t>
  </si>
  <si>
    <t>6 termina/tj. (D1 2 + D2 2 + Web Shop 2)</t>
  </si>
  <si>
    <t>5 (pon–pet navečer)</t>
  </si>
  <si>
    <t>NEIZVEDIVO — manjak 1 termin tjedno. Web Shop bi dobio samo 1 termin tjedno i trajao bi do 18.01.2027. (3,2 mjeseca umjesto 1–2).</t>
  </si>
  <si>
    <t>RAČUNALNA UČIONICA A2 — bez subote, uz JEDNU grupu Dizajnera</t>
  </si>
  <si>
    <t>4 termina/tj. (Dizajner 2 + Web Shop 2)</t>
  </si>
  <si>
    <t>5</t>
  </si>
  <si>
    <t>IZVEDIVO — zato ova varijanta pretpostavlja rad u paru</t>
  </si>
  <si>
    <t>B. USPOREDBA S GLAVNOM VARIJANTOM</t>
  </si>
  <si>
    <t>Pokazatelj</t>
  </si>
  <si>
    <t>Varijanta bez subote</t>
  </si>
  <si>
    <t>Komentar</t>
  </si>
  <si>
    <t>Nastava subotom</t>
  </si>
  <si>
    <t>18 termina (Kuhar 12 + Web Shop 6)</t>
  </si>
  <si>
    <t>0 termina</t>
  </si>
  <si>
    <t>Jedina prednost varijante.</t>
  </si>
  <si>
    <t>2 grupe po 15 — svaki polaznik na svom računalu</t>
  </si>
  <si>
    <t>1 grupa od 30, rad u paru</t>
  </si>
  <si>
    <t>Prisilno: dvije grupe traže 4 termina A2 tjedno, a bez subote ih ima samo 5 ukupno — Web Shop tada nema gdje stati.</t>
  </si>
  <si>
    <t>Početak Kuhara</t>
  </si>
  <si>
    <t>12.10.2026. — kako je planirano</t>
  </si>
  <si>
    <t>30.09.2026. — 12 dana ranije</t>
  </si>
  <si>
    <t>Odstupanje od zadanog datuma početka.</t>
  </si>
  <si>
    <t>Trajanje Kuhara</t>
  </si>
  <si>
    <t>12.10. – 16.01.  (3 mj 4 dana)</t>
  </si>
  <si>
    <t>30.09. – 18.01.  (3 mj 19 dana)</t>
  </si>
  <si>
    <t>Varijanta je DULJA, ne kraća.</t>
  </si>
  <si>
    <t>Najveći prekid praktične nastave Kuhara</t>
  </si>
  <si>
    <t>19 dana (zimski prekid)</t>
  </si>
  <si>
    <t>87 dana (13.10. – 06.01.)</t>
  </si>
  <si>
    <t>Ključni nedostatak: 8 radionica u dva tjedna, zatim gotovo tri mjeseca bez kuhinje, pa još 7.</t>
  </si>
  <si>
    <t>Najveće opterećenje Kuhara</t>
  </si>
  <si>
    <t>3 termina tjedno</t>
  </si>
  <si>
    <t>4 termina tjedno u oba bloka</t>
  </si>
  <si>
    <t>Zahtjevno za zaposlene polaznike.</t>
  </si>
  <si>
    <t>Rezerva praktikuma radnim danom</t>
  </si>
  <si>
    <t>4 termina</t>
  </si>
  <si>
    <t>Praktikum je radnim danom 100 % zasićen.</t>
  </si>
  <si>
    <t>Rezerva subotom</t>
  </si>
  <si>
    <t>13 termina (sub 12:30–15:45)</t>
  </si>
  <si>
    <t>30 termina (cijela subota)</t>
  </si>
  <si>
    <t>Upotrebljiva tek uz zamjenskog nastavnika — vidi napomenu ispod.</t>
  </si>
  <si>
    <t>Rezerva iskoristiva za Slastičara</t>
  </si>
  <si>
    <t>Slastičar je 40 od 55 radionica, a njegov nastavnik ne radi vikendom.</t>
  </si>
  <si>
    <t>Popravni rok Slastičara</t>
  </si>
  <si>
    <t>21. i 22.01. — unutar semestra</t>
  </si>
  <si>
    <t>veljača 2027. — izvan semestra</t>
  </si>
  <si>
    <t>U siječnju nema nijednog slobodnog termina praktikuma; subotnja rezerva Slastičaru je neupotrebljiva. Gubi se ispitno pravo unutar semestra.</t>
  </si>
  <si>
    <t>Ostali ispitni termini</t>
  </si>
  <si>
    <t>praktični ispiti Slastičara 18. i 20.01.; obrane Dizajnera 23.01.</t>
  </si>
  <si>
    <t>praktični ispiti 20. i 21.01.; obrane 20. i 22.01.</t>
  </si>
  <si>
    <t>Prisilni pomak — praktikum je do 18.01. zauzet Kuharovim završnim blokom, a subota otpada.</t>
  </si>
  <si>
    <t>Otvoreni termini A2 za samostalni rad</t>
  </si>
  <si>
    <t>nema ih — Dizajner je u dvije grupe pa nisu potrebni</t>
  </si>
  <si>
    <t>13 (petak) — nužni su, jer se radi u paru</t>
  </si>
  <si>
    <t>U ovoj varijanti nisu ukras nego kompenzacija za rad u paru.</t>
  </si>
  <si>
    <t>Ukupno nastavnih termina</t>
  </si>
  <si>
    <t>139</t>
  </si>
  <si>
    <t>111</t>
  </si>
  <si>
    <t>Razlika dolazi isključivo od Dizajnera: dvije grupe znače dvostruko više termina (i sati nastavnika), uz istu satnicu za polaznika.</t>
  </si>
  <si>
    <t>Zelena polja označavaju povoljniju vrijednost. Napomena o subotnjoj rezervi: Slastičarov nastavnik nije dostupan vikendom, pa je subotnja rezerva iskoristiva samo ako Veleučilište imenuje zamjenskog nastavnika za praktičnu nastavu — što je ionako preporučeno u odjeljku Rizici (jedan nositelj drži 200 školskih sati kroz 5 večeri tjedno).</t>
  </si>
  <si>
    <t>C. KUHAR U VARIJANTI BEZ SUBOTE — svi termini (jedini program koji se mijenja)</t>
  </si>
  <si>
    <t>Br. i datum</t>
  </si>
  <si>
    <t>1.  30.09.2026.  (sri)</t>
  </si>
  <si>
    <t>Praksa · uvodni blok (praktikum još slobodan)</t>
  </si>
  <si>
    <t>2.  01.10.2026.  (čet)</t>
  </si>
  <si>
    <t>3.  02.10.2026.  (pet)</t>
  </si>
  <si>
    <t>4.  05.10.2026.  (pon)</t>
  </si>
  <si>
    <t>5.  07.10.2026.  (sri)</t>
  </si>
  <si>
    <t>6.  08.10.2026.  (čet)</t>
  </si>
  <si>
    <t>7.  09.10.2026.  (pet)</t>
  </si>
  <si>
    <t>8.  12.10.2026.  (pon)</t>
  </si>
  <si>
    <t>9.  19.10.2026.  (pon)</t>
  </si>
  <si>
    <t>10.  02.11.2026.  (pon)</t>
  </si>
  <si>
    <t>11.  16.11.2026.  (pon)</t>
  </si>
  <si>
    <t>12.  30.11.2026.  (pon)</t>
  </si>
  <si>
    <t>13.  14.12.2026.  (pon)</t>
  </si>
  <si>
    <t>ISPIT  ·  21.12.2026.  (pon)</t>
  </si>
  <si>
    <t>14.  07.01.2027.  (čet)</t>
  </si>
  <si>
    <t>Praksa · završni blok (praktikum oslobođen 23.12.)</t>
  </si>
  <si>
    <t>15.  08.01.2027.  (pet)</t>
  </si>
  <si>
    <t>16.  11.01.2027.  (pon)</t>
  </si>
  <si>
    <t>17.  13.01.2027.  (sri)</t>
  </si>
  <si>
    <t>18.  14.01.2027.  (čet)</t>
  </si>
  <si>
    <t>19.  15.01.2027.  (pet)</t>
  </si>
  <si>
    <t>20.  18.01.2027.  (pon)</t>
  </si>
  <si>
    <t>ISPIT  ·  20.01.2027.  (sri)</t>
  </si>
  <si>
    <t>ISPIT  ·  22.01.2027.  (pet)</t>
  </si>
  <si>
    <t>E. ŠTO SE TOČNO MIJENJA U ODNOSU NA GLAVNU VARIJANTU</t>
  </si>
  <si>
    <t>Glavna varijanta</t>
  </si>
  <si>
    <t>Razlog promjene</t>
  </si>
  <si>
    <t>Slastičar — nastava</t>
  </si>
  <si>
    <t>13.10. – 23.12., nepromijenjeno</t>
  </si>
  <si>
    <t>isto</t>
  </si>
  <si>
    <t>Slastičar ionako nema nijedan termin vikendom.</t>
  </si>
  <si>
    <t>Slastičar — praktični ispiti</t>
  </si>
  <si>
    <t>18.01. (S1) i 20.01. (S2)</t>
  </si>
  <si>
    <t>20.01. (S1) i 21.01. (S2)</t>
  </si>
  <si>
    <t>Praktikum je 18.01. zauzet Kuharovim završnim blokom.</t>
  </si>
  <si>
    <t>Slastičar — popravni rok</t>
  </si>
  <si>
    <t>21.01. i 22.01., unutar semestra</t>
  </si>
  <si>
    <t>veljača 2027., izvan semestra</t>
  </si>
  <si>
    <t>U siječnju nema nijednog slobodnog termina praktikuma, a subotnju rezervu Slastičar ne smije koristiti.</t>
  </si>
  <si>
    <t>12.10. – 16.01., praksa subotom</t>
  </si>
  <si>
    <t>30.09. – 18.01., praksa u dva radna bloka</t>
  </si>
  <si>
    <t>Bez subote praksa mora stati u radne termine praktikuma, kojih ima samo prije i poslije Slastičara.</t>
  </si>
  <si>
    <t>pon + subota ujutro, do 23.11.</t>
  </si>
  <si>
    <t>pon + sri, do 25.11.</t>
  </si>
  <si>
    <t>Subota otpada; ponedjeljak i srijeda su slobodni jer Dizajner ide u jednoj grupi.</t>
  </si>
  <si>
    <t>2 grupe po 15, uto/čet i sri/pet</t>
  </si>
  <si>
    <t>1 grupa od 30 (rad u paru), uto + čet</t>
  </si>
  <si>
    <t>Bez subote u A2 nema mjesta za četiri termina Dizajnera i dva Web Shopa.</t>
  </si>
  <si>
    <t>Otvoreni termini A2</t>
  </si>
  <si>
    <t>nema ih</t>
  </si>
  <si>
    <t>13 (petkom)</t>
  </si>
  <si>
    <t>Vraćaju se kao kompenzacija za rad u paru.</t>
  </si>
  <si>
    <t>F. ZAKLJUČAK</t>
  </si>
  <si>
    <t>•  Varijanta bez subote JE izvediva, ali samo ako Kuhar krene 12 dana prije planiranog datuma — uz zadane datume početka nedostaju 4 termina praktikuma.</t>
  </si>
  <si>
    <t>•  Cijena je veća nego što se čini: Kuhar traje 15 dana dulje, ima 87 dana prekida praktične nastave usred programa i po 4 večeri tjedno u uvodnom i završnom bloku.</t>
  </si>
  <si>
    <t>•  Praktikum radnim danom postaje 100 % zasićen — nema više nijednog termina za nadoknadu, a popravni rok Slastičara mora u veljaču.</t>
  </si>
  <si>
    <t>•  Subota se oslobađa kao rezerva (30 termina), ali je Slastičar — koji nosi 40 od 55 radionica — ne može koristiti jer njegov nastavnik ne radi vikendom. Rezervni mehanizam tako pokriva samo oko 28 % opterećenja praktikuma.</t>
  </si>
  <si>
    <t>•  Kuhar odrađuje 32 školska sata prakse (uvodni blok) prije prvog sata teorije 19.10. — u glavnoj varijanti teorija počinje prvog dana programa.</t>
  </si>
  <si>
    <t>•  Popravni rok Slastičara nema kamo stati unutar semestra i mora u veljaču; praktični ispiti i obrane pomiču se za 1–2 dana.</t>
  </si>
  <si>
    <t>•  Izbacivanje subote ima i drugu, skriveniju cijenu: Dizajner se mora vratiti na jednu grupu od 30 s radom u paru, jer dvije grupe bez subote ne stanu u računalnu učionicu. Time se gubi i kvaliteta rada na alatu, ne samo rezerva u praktikumu.</t>
  </si>
  <si>
    <t>→  PREPORUKA: zadržati glavnu varijantu. Ako subota doista otpada, bolje je rješenje ograničiti upisnu kvotu Slastičara na 20 (jedna grupa): tada sve stane radnim danom uz rezervu od 16 termina, uz uštedu od oko 100 nastavnih sati.</t>
  </si>
  <si>
    <t>ALTERNATIVA — Dizajner u jednoj grupi od 30 (rad u paru)</t>
  </si>
  <si>
    <t>Jeftinija izvedba: 112 umjesto 224 nastavna sata, uz dva polaznika po računalu. Razrađena da odluka o trošku može biti Veleučilišta.</t>
  </si>
  <si>
    <t>A. USPOREDBA S GLAVNOM VARIJANTOM</t>
  </si>
  <si>
    <t>GLAVNA: dvije grupe po 15</t>
  </si>
  <si>
    <t>ALTERNATIVA: jedna grupa od 30</t>
  </si>
  <si>
    <t>Nastavnih sati (Dizajner)</t>
  </si>
  <si>
    <t>224</t>
  </si>
  <si>
    <t>112</t>
  </si>
  <si>
    <t>Rad na računalu</t>
  </si>
  <si>
    <t>svaki polaznik na svom računalu</t>
  </si>
  <si>
    <t>dva polaznika po računalu</t>
  </si>
  <si>
    <t>Termina A2 tjedno</t>
  </si>
  <si>
    <t>6 do 23.11., zatim 4</t>
  </si>
  <si>
    <t>4 do 25.11., zatim 2</t>
  </si>
  <si>
    <t>pon + subota ujutro, 12.10. – 23.11.</t>
  </si>
  <si>
    <t>pon + sri, 12.10. – 25.11.</t>
  </si>
  <si>
    <t>Subotnja nastava u A2</t>
  </si>
  <si>
    <t>da — 6 subota (Web Shop)</t>
  </si>
  <si>
    <t>ne</t>
  </si>
  <si>
    <t>Otvoreni termini za samostalni rad</t>
  </si>
  <si>
    <t>nisu potrebni</t>
  </si>
  <si>
    <t>26 termina (pet + sub) kao kompenzacija za rad u paru</t>
  </si>
  <si>
    <t>Obrane završnog projekta</t>
  </si>
  <si>
    <t>23.01., dvije smjene</t>
  </si>
  <si>
    <t>22. i 23.01.</t>
  </si>
  <si>
    <t>Slastičar i Kuhar</t>
  </si>
  <si>
    <t>nepromijenjeni</t>
  </si>
  <si>
    <t>Zeleno je povoljnija vrijednost. Obje varijante isporučuju istu satnicu polaznicima (112 šk. sati) i ne diraju Slastičara, Kuhara ni kuhinjski praktikum — razlika je isključivo u računalnoj učionici i u angažmanu nastavnika.</t>
  </si>
  <si>
    <t>B. TJEDNA MATRICA A2 U OVOJ VARIJANTI</t>
  </si>
  <si>
    <t>Razdoblje</t>
  </si>
  <si>
    <t>12.10. – 25.11.</t>
  </si>
  <si>
    <t>WEB SHOP
(14)</t>
  </si>
  <si>
    <t>DIZAJNER
(30, rad u paru)</t>
  </si>
  <si>
    <t>otvoreni termin
samostalni rad</t>
  </si>
  <si>
    <t>otvoreni termin
13:00–16:00</t>
  </si>
  <si>
    <t>30.11. – 21.01.</t>
  </si>
  <si>
    <t>slobodno
(ispiti)</t>
  </si>
  <si>
    <t>DIZAJNER (30)</t>
  </si>
  <si>
    <t>slobodno</t>
  </si>
  <si>
    <t>otvoreni termin</t>
  </si>
  <si>
    <t>Dizajner (30): utorak + četvrtak, 06.10.2026. – 21.01.2027., 28 termina = 112 šk. sati.    Web Shop (14): ponedjeljak + srijeda, 12.10. – 25.11.2026., 13 termina = 50 šk. sati.    Otvoreni termini A2: petak 16:30–19:45 i subota 13:00–16:00, bez nastavnika (dežurstvo), za samostalni rad polaznika.</t>
  </si>
  <si>
    <t>C. ARGUMENTI ZA I PROTIV RADA U PARU</t>
  </si>
  <si>
    <t>ZA</t>
  </si>
  <si>
    <t>PROTIV</t>
  </si>
  <si>
    <t>•  Ušteda od 112 nastavnih sati (–50 % na tom programu).</t>
  </si>
  <si>
    <t>•  Zadatak nastavu smješta u računalnu učionicu — a 30 polaznika na 15 računala znači da polovica u svakom trenutku nema pristup alatu zbog kojeg su u toj prostoriji.</t>
  </si>
  <si>
    <t>•  Nema subotnje nastave u računalnoj učionici.</t>
  </si>
  <si>
    <t>•  Ishod programa je individualan: obrana vlastitog projekta. Teško je pola programa raditi u paru, a na ispitu tražiti samostalan rad.</t>
  </si>
  <si>
    <t>•  Petak i subota u A2 ostaju kao rezerva i otvoreni termini.</t>
  </si>
  <si>
    <t>•  Veleučilište ASPIRA svoj program Dizajnera interijera oglašava uz „individualiziran pristup učenju“ i rad u ArchiCAD-u — rad u paru je s time u napetosti.</t>
  </si>
  <si>
    <t>•  Manje grupa znači jednostavniju organizaciju i manje administracije.</t>
  </si>
  <si>
    <t>•  Polaznici plaćaju program i očekuju vlastito radno mjesto.</t>
  </si>
  <si>
    <t>D. ZAKLJUČAK</t>
  </si>
  <si>
    <t>•  Obje varijante su izvedive i obje isporučuju polaznicima punih 112 školskih sati. Razlika nije u rasporedu nego u kvaliteti rada na alatu i u trošku.</t>
  </si>
  <si>
    <t>•  Rad u paru je legitiman izbor ako je proračun odlučujući — ali tada otvoreni termini petkom i subotom nisu ukras, nego nužna kompenzacija i trebaju biti formalno rezervirani.</t>
  </si>
  <si>
    <t>→  PREPORUKA: glavna varijanta s dvije grupe po 15. Razlog nije pedagoška teorija nego sam zadatak — nastava je smještena u računalnu učionicu, pa pristup računalu nije dodatak nego sadržaj programa.</t>
  </si>
  <si>
    <t>POPIS SVIH TERMINA</t>
  </si>
  <si>
    <t>Izvorni podaci projekcije — 152 zapisa (nastava, ispiti i otvoreni termini), spremni za filtriranje i uvoz u informacijski sustav.</t>
  </si>
  <si>
    <t>Od</t>
  </si>
  <si>
    <t>Do</t>
  </si>
  <si>
    <t>Vrsta</t>
  </si>
  <si>
    <t>Nastavnik</t>
  </si>
  <si>
    <t>Tip</t>
  </si>
  <si>
    <t>16:30</t>
  </si>
  <si>
    <t>19:45</t>
  </si>
  <si>
    <t>N-DIZ</t>
  </si>
  <si>
    <t>nastava</t>
  </si>
  <si>
    <t>Teorija</t>
  </si>
  <si>
    <t>N-KUH</t>
  </si>
  <si>
    <t>N-WS</t>
  </si>
  <si>
    <t>N-SLA</t>
  </si>
  <si>
    <t>09:00</t>
  </si>
  <si>
    <t>12:15</t>
  </si>
  <si>
    <t>18:00</t>
  </si>
  <si>
    <t>ispit</t>
  </si>
  <si>
    <t>12:45</t>
  </si>
  <si>
    <t>16:00</t>
  </si>
  <si>
    <t>Blago iznad očekivanja 2–3 mjeseca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</si>
</sst>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6"/>
      <color rgb="FF1F3141"/>
      <name val="Arial"/>
      <charset val="1"/>
    </font>
    <font>
      <i/>
      <sz val="10"/>
      <color rgb="FF6B7A86"/>
      <name val="Arial"/>
      <charset val="1"/>
    </font>
    <font>
      <b/>
      <sz val="12"/>
      <color rgb="FF1F3141"/>
      <name val="Arial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i/>
      <sz val="8.5"/>
      <color rgb="FF6B7A86"/>
      <name val="Arial"/>
      <charset val="1"/>
    </font>
    <font>
      <sz val="8.5"/>
      <name val="Arial"/>
      <charset val="1"/>
    </font>
  </fonts>
  <fills count="16">
    <fill>
      <patternFill patternType="none"/>
    </fill>
    <fill>
      <patternFill patternType="gray125"/>
    </fill>
    <fill>
      <patternFill patternType="solid">
        <fgColor rgb="FF1F3141"/>
        <bgColor rgb="FF003366"/>
      </patternFill>
    </fill>
    <fill>
      <patternFill patternType="solid">
        <fgColor rgb="FFF3D5D2"/>
        <bgColor rgb="FFDCDCDC"/>
      </patternFill>
    </fill>
    <fill>
      <patternFill patternType="solid">
        <fgColor rgb="FFE8BDB8"/>
        <bgColor rgb="FFF3D5D2"/>
      </patternFill>
    </fill>
    <fill>
      <patternFill patternType="solid">
        <fgColor rgb="FFD6E4CC"/>
        <bgColor rgb="FFDCDCDC"/>
      </patternFill>
    </fill>
    <fill>
      <patternFill patternType="solid">
        <fgColor rgb="FFCFE0EE"/>
        <bgColor rgb="FFDCDCDC"/>
      </patternFill>
    </fill>
    <fill>
      <patternFill patternType="solid">
        <fgColor rgb="FFDED5EC"/>
        <bgColor rgb="FFDCDCDC"/>
      </patternFill>
    </fill>
    <fill>
      <patternFill patternType="solid">
        <fgColor rgb="FFC7B9E0"/>
        <bgColor rgb="FFB9C4CC"/>
      </patternFill>
    </fill>
    <fill>
      <patternFill patternType="solid">
        <fgColor rgb="FFEEF2F5"/>
        <bgColor rgb="FFF0F0EC"/>
      </patternFill>
    </fill>
    <fill>
      <patternFill patternType="solid">
        <fgColor rgb="FFF0F0EC"/>
        <bgColor rgb="FFEEF2F5"/>
      </patternFill>
    </fill>
    <fill>
      <patternFill patternType="solid">
        <fgColor rgb="FFDCDCDC"/>
        <bgColor rgb="FFDED5EC"/>
      </patternFill>
    </fill>
    <fill>
      <patternFill patternType="solid">
        <fgColor rgb="FFF7F7F7"/>
        <bgColor rgb="FFFAFBFC"/>
      </patternFill>
    </fill>
    <fill>
      <patternFill patternType="solid">
        <fgColor rgb="FFFFFFFF"/>
        <bgColor rgb="FFFAFBFC"/>
      </patternFill>
    </fill>
    <fill>
      <patternFill patternType="solid">
        <fgColor rgb="FFF9DFA8"/>
        <bgColor rgb="FFF3D5D2"/>
      </patternFill>
    </fill>
    <fill>
      <patternFill patternType="solid">
        <fgColor rgb="FFFAFBFC"/>
        <bgColor rgb="FFF7F7F7"/>
      </patternFill>
    </fill>
  </fills>
  <borders count="2">
    <border>
      <left/>
      <right/>
      <top/>
      <bottom/>
      <diagonal/>
    </border>
    <border>
      <left style="thin">
        <color rgb="FFB9C4CC"/>
      </left>
      <right style="thin">
        <color rgb="FFB9C4CC"/>
      </right>
      <top style="thin">
        <color rgb="FFB9C4CC"/>
      </top>
      <bottom style="thin">
        <color rgb="FFB9C4CC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top" wrapText="1"/>
    </xf>
    <xf numFmtId="0" fontId="8" fillId="8" borderId="1" xfId="0" applyFont="1" applyFill="1" applyBorder="1" applyAlignment="1">
      <alignment horizontal="left" vertical="top" wrapText="1"/>
    </xf>
    <xf numFmtId="0" fontId="8" fillId="13" borderId="1" xfId="0" applyFont="1" applyFill="1" applyBorder="1" applyAlignment="1">
      <alignment horizontal="left" vertical="top" wrapText="1"/>
    </xf>
    <xf numFmtId="0" fontId="7" fillId="11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14" borderId="1" xfId="0" applyFont="1" applyFill="1" applyBorder="1" applyAlignment="1">
      <alignment horizontal="left" vertical="top" wrapText="1"/>
    </xf>
    <xf numFmtId="0" fontId="5" fillId="0" borderId="0" xfId="0" applyFont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14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left" vertical="center" wrapText="1"/>
    </xf>
    <xf numFmtId="0" fontId="6" fillId="14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C4CC"/>
      <rgbColor rgb="FF6B7A86"/>
      <rgbColor rgb="FFDCDCDC"/>
      <rgbColor rgb="FF993366"/>
      <rgbColor rgb="FFF7F7F7"/>
      <rgbColor rgb="FFEEF2F5"/>
      <rgbColor rgb="FF660066"/>
      <rgbColor rgb="FFFF8080"/>
      <rgbColor rgb="FF0066CC"/>
      <rgbColor rgb="FFDED5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0F0EC"/>
      <rgbColor rgb="FFD6E4CC"/>
      <rgbColor rgb="FFFAFBFC"/>
      <rgbColor rgb="FFCFE0EE"/>
      <rgbColor rgb="FFE8BDB8"/>
      <rgbColor rgb="FFC7B9E0"/>
      <rgbColor rgb="FFF9DFA8"/>
      <rgbColor rgb="FF3366FF"/>
      <rgbColor rgb="FF33CCCC"/>
      <rgbColor rgb="FF99CC00"/>
      <rgbColor rgb="FFF3D5D2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14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141"/>
    <pageSetUpPr fitToPage="1"/>
  </sheetPr>
  <dimension ref="A1:H49"/>
  <sheetViews>
    <sheetView showGridLines="0" topLeftCell="A29" zoomScaleNormal="100" workbookViewId="0">
      <selection activeCell="O36" sqref="O36"/>
    </sheetView>
  </sheetViews>
  <sheetFormatPr defaultColWidth="8.6640625" defaultRowHeight="14.4" x14ac:dyDescent="0.3"/>
  <cols>
    <col min="1" max="1" width="26" customWidth="1"/>
    <col min="2" max="2" width="11" customWidth="1"/>
    <col min="3" max="3" width="9" customWidth="1"/>
    <col min="4" max="6" width="12" customWidth="1"/>
    <col min="7" max="7" width="25" customWidth="1"/>
    <col min="8" max="8" width="32" customWidth="1"/>
  </cols>
  <sheetData>
    <row r="1" spans="1:8" ht="25.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3">
      <c r="A2" s="13" t="s">
        <v>1</v>
      </c>
      <c r="B2" s="13"/>
      <c r="C2" s="13"/>
      <c r="D2" s="13"/>
      <c r="E2" s="13"/>
      <c r="F2" s="13"/>
      <c r="G2" s="13"/>
      <c r="H2" s="13"/>
    </row>
    <row r="4" spans="1:8" ht="15.6" x14ac:dyDescent="0.3">
      <c r="A4" s="15" t="s">
        <v>2</v>
      </c>
    </row>
    <row r="5" spans="1:8" ht="25.5" customHeight="1" x14ac:dyDescent="0.3">
      <c r="A5" s="16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</row>
    <row r="6" spans="1:8" ht="27.75" customHeight="1" x14ac:dyDescent="0.3">
      <c r="A6" s="17" t="s">
        <v>11</v>
      </c>
      <c r="B6" s="12">
        <v>35</v>
      </c>
      <c r="C6" s="18" t="s">
        <v>12</v>
      </c>
      <c r="D6" s="18">
        <v>18</v>
      </c>
      <c r="E6" s="19">
        <f>SUMIFS('Svi termini'!$H$5:$H$156,'Svi termini'!$E$5:$E$156,"Slastičar",'Svi termini'!$F$5:$F$156,"S1")</f>
        <v>100</v>
      </c>
      <c r="F6" s="18">
        <f>COUNTIFS('Svi termini'!$E$5:$E$156,"Slastičar",'Svi termini'!$F$5:$F$156,"S1",'Svi termini'!$H$5:$H$156,"&gt;0")</f>
        <v>25</v>
      </c>
      <c r="G6" s="18" t="s">
        <v>13</v>
      </c>
      <c r="H6" s="20" t="s">
        <v>14</v>
      </c>
    </row>
    <row r="7" spans="1:8" ht="27.75" customHeight="1" x14ac:dyDescent="0.3">
      <c r="A7" s="21" t="s">
        <v>11</v>
      </c>
      <c r="B7" s="12"/>
      <c r="C7" s="18" t="s">
        <v>15</v>
      </c>
      <c r="D7" s="18">
        <v>17</v>
      </c>
      <c r="E7" s="19">
        <f>SUMIFS('Svi termini'!$H$5:$H$156,'Svi termini'!$E$5:$E$156,"Slastičar",'Svi termini'!$F$5:$F$156,"S2")</f>
        <v>100</v>
      </c>
      <c r="F7" s="18">
        <f>COUNTIFS('Svi termini'!$E$5:$E$156,"Slastičar",'Svi termini'!$F$5:$F$156,"S2",'Svi termini'!$H$5:$H$156,"&gt;0")</f>
        <v>25</v>
      </c>
      <c r="G7" s="18" t="s">
        <v>16</v>
      </c>
      <c r="H7" s="20" t="s">
        <v>17</v>
      </c>
    </row>
    <row r="8" spans="1:8" ht="27.75" customHeight="1" x14ac:dyDescent="0.3">
      <c r="A8" s="22" t="s">
        <v>18</v>
      </c>
      <c r="B8" s="18">
        <v>18</v>
      </c>
      <c r="C8" s="18" t="s">
        <v>19</v>
      </c>
      <c r="D8" s="18">
        <v>18</v>
      </c>
      <c r="E8" s="19">
        <f>SUMIFS('Svi termini'!$H$5:$H$156,'Svi termini'!$E$5:$E$156,"Kuhar",'Svi termini'!$F$5:$F$156,"K1")</f>
        <v>80</v>
      </c>
      <c r="F8" s="18">
        <f>COUNTIFS('Svi termini'!$E$5:$E$156,"Kuhar",'Svi termini'!$F$5:$F$156,"K1",'Svi termini'!$H$5:$H$156,"&gt;0")</f>
        <v>20</v>
      </c>
      <c r="G8" s="18" t="s">
        <v>20</v>
      </c>
      <c r="H8" s="20" t="s">
        <v>21</v>
      </c>
    </row>
    <row r="9" spans="1:8" ht="27.75" customHeight="1" x14ac:dyDescent="0.3">
      <c r="A9" s="23" t="s">
        <v>22</v>
      </c>
      <c r="B9" s="18">
        <v>14</v>
      </c>
      <c r="C9" s="18" t="s">
        <v>23</v>
      </c>
      <c r="D9" s="18">
        <v>14</v>
      </c>
      <c r="E9" s="19">
        <f>SUMIFS('Svi termini'!$H$5:$H$156,'Svi termini'!$E$5:$E$156,"Voditelj Web Shopa",'Svi termini'!$F$5:$F$156,"W1")</f>
        <v>50</v>
      </c>
      <c r="F9" s="18">
        <f>COUNTIFS('Svi termini'!$E$5:$E$156,"Voditelj Web Shopa",'Svi termini'!$F$5:$F$156,"W1",'Svi termini'!$H$5:$H$156,"&gt;0")</f>
        <v>13</v>
      </c>
      <c r="G9" s="18" t="s">
        <v>24</v>
      </c>
      <c r="H9" s="20" t="s">
        <v>25</v>
      </c>
    </row>
    <row r="10" spans="1:8" ht="27.75" customHeight="1" x14ac:dyDescent="0.3">
      <c r="A10" s="24" t="s">
        <v>26</v>
      </c>
      <c r="B10" s="12">
        <v>30</v>
      </c>
      <c r="C10" s="18" t="s">
        <v>27</v>
      </c>
      <c r="D10" s="18">
        <v>15</v>
      </c>
      <c r="E10" s="19">
        <f>SUMIFS('Svi termini'!$H$5:$H$156,'Svi termini'!$E$5:$E$156,"Dizajner interijera",'Svi termini'!$F$5:$F$156,"D1")</f>
        <v>112</v>
      </c>
      <c r="F10" s="18">
        <f>COUNTIFS('Svi termini'!$E$5:$E$156,"Dizajner interijera",'Svi termini'!$F$5:$F$156,"D1",'Svi termini'!$H$5:$H$156,"&gt;0")</f>
        <v>28</v>
      </c>
      <c r="G10" s="18" t="s">
        <v>28</v>
      </c>
      <c r="H10" s="20" t="s">
        <v>29</v>
      </c>
    </row>
    <row r="11" spans="1:8" ht="27.75" customHeight="1" x14ac:dyDescent="0.3">
      <c r="A11" s="25" t="s">
        <v>26</v>
      </c>
      <c r="B11" s="12"/>
      <c r="C11" s="18" t="s">
        <v>30</v>
      </c>
      <c r="D11" s="18">
        <v>15</v>
      </c>
      <c r="E11" s="19">
        <f>SUMIFS('Svi termini'!$H$5:$H$156,'Svi termini'!$E$5:$E$156,"Dizajner interijera",'Svi termini'!$F$5:$F$156,"D2")</f>
        <v>112</v>
      </c>
      <c r="F11" s="18">
        <f>COUNTIFS('Svi termini'!$E$5:$E$156,"Dizajner interijera",'Svi termini'!$F$5:$F$156,"D2",'Svi termini'!$H$5:$H$156,"&gt;0")</f>
        <v>28</v>
      </c>
      <c r="G11" s="18" t="s">
        <v>31</v>
      </c>
      <c r="H11" s="20" t="s">
        <v>29</v>
      </c>
    </row>
    <row r="12" spans="1:8" ht="25.5" customHeight="1" x14ac:dyDescent="0.3">
      <c r="A12" s="11" t="s">
        <v>32</v>
      </c>
      <c r="B12" s="11"/>
      <c r="C12" s="11"/>
      <c r="D12" s="11"/>
      <c r="E12" s="11"/>
      <c r="F12" s="11"/>
      <c r="G12" s="11"/>
      <c r="H12" s="11"/>
    </row>
    <row r="14" spans="1:8" ht="15.6" x14ac:dyDescent="0.3">
      <c r="A14" s="15" t="s">
        <v>33</v>
      </c>
    </row>
    <row r="15" spans="1:8" ht="30.75" customHeight="1" x14ac:dyDescent="0.3">
      <c r="A15" s="26" t="s">
        <v>34</v>
      </c>
      <c r="B15" s="10" t="s">
        <v>35</v>
      </c>
      <c r="C15" s="10"/>
      <c r="D15" s="10"/>
      <c r="E15" s="10"/>
      <c r="F15" s="10"/>
      <c r="G15" s="10"/>
      <c r="H15" s="10"/>
    </row>
    <row r="16" spans="1:8" ht="18" customHeight="1" x14ac:dyDescent="0.3">
      <c r="A16" s="26" t="s">
        <v>36</v>
      </c>
      <c r="B16" s="10" t="s">
        <v>37</v>
      </c>
      <c r="C16" s="10"/>
      <c r="D16" s="10"/>
      <c r="E16" s="10"/>
      <c r="F16" s="10"/>
      <c r="G16" s="10"/>
      <c r="H16" s="10"/>
    </row>
    <row r="17" spans="1:8" ht="18" customHeight="1" x14ac:dyDescent="0.3">
      <c r="A17" s="26" t="s">
        <v>38</v>
      </c>
      <c r="B17" s="10" t="s">
        <v>39</v>
      </c>
      <c r="C17" s="10"/>
      <c r="D17" s="10"/>
      <c r="E17" s="10"/>
      <c r="F17" s="10"/>
      <c r="G17" s="10"/>
      <c r="H17" s="10"/>
    </row>
    <row r="18" spans="1:8" ht="30.75" customHeight="1" x14ac:dyDescent="0.3">
      <c r="A18" s="26" t="s">
        <v>40</v>
      </c>
      <c r="B18" s="10" t="s">
        <v>41</v>
      </c>
      <c r="C18" s="10"/>
      <c r="D18" s="10"/>
      <c r="E18" s="10"/>
      <c r="F18" s="10"/>
      <c r="G18" s="10"/>
      <c r="H18" s="10"/>
    </row>
    <row r="19" spans="1:8" ht="18" customHeight="1" x14ac:dyDescent="0.3">
      <c r="A19" s="26" t="s">
        <v>42</v>
      </c>
      <c r="B19" s="10" t="s">
        <v>43</v>
      </c>
      <c r="C19" s="10"/>
      <c r="D19" s="10"/>
      <c r="E19" s="10"/>
      <c r="F19" s="10"/>
      <c r="G19" s="10"/>
      <c r="H19" s="10"/>
    </row>
    <row r="20" spans="1:8" ht="30.75" customHeight="1" x14ac:dyDescent="0.3">
      <c r="A20" s="26" t="s">
        <v>44</v>
      </c>
      <c r="B20" s="10" t="s">
        <v>45</v>
      </c>
      <c r="C20" s="10"/>
      <c r="D20" s="10"/>
      <c r="E20" s="10"/>
      <c r="F20" s="10"/>
      <c r="G20" s="10"/>
      <c r="H20" s="10"/>
    </row>
    <row r="21" spans="1:8" ht="55.5" customHeight="1" x14ac:dyDescent="0.3">
      <c r="A21" s="26" t="s">
        <v>46</v>
      </c>
      <c r="B21" s="10" t="s">
        <v>47</v>
      </c>
      <c r="C21" s="10"/>
      <c r="D21" s="10"/>
      <c r="E21" s="10"/>
      <c r="F21" s="10"/>
      <c r="G21" s="10"/>
      <c r="H21" s="10"/>
    </row>
    <row r="22" spans="1:8" ht="18" customHeight="1" x14ac:dyDescent="0.3">
      <c r="A22" s="26" t="s">
        <v>48</v>
      </c>
      <c r="B22" s="10" t="s">
        <v>49</v>
      </c>
      <c r="C22" s="10"/>
      <c r="D22" s="10"/>
      <c r="E22" s="10"/>
      <c r="F22" s="10"/>
      <c r="G22" s="10"/>
      <c r="H22" s="10"/>
    </row>
    <row r="24" spans="1:8" ht="15.6" x14ac:dyDescent="0.3">
      <c r="A24" s="15" t="s">
        <v>50</v>
      </c>
    </row>
    <row r="25" spans="1:8" ht="30.75" customHeight="1" x14ac:dyDescent="0.3">
      <c r="A25" s="26" t="s">
        <v>51</v>
      </c>
      <c r="B25" s="10" t="s">
        <v>52</v>
      </c>
      <c r="C25" s="10"/>
      <c r="D25" s="10"/>
      <c r="E25" s="10"/>
      <c r="F25" s="10"/>
      <c r="G25" s="10"/>
      <c r="H25" s="10"/>
    </row>
    <row r="26" spans="1:8" ht="30.75" customHeight="1" x14ac:dyDescent="0.3">
      <c r="A26" s="26" t="s">
        <v>53</v>
      </c>
      <c r="B26" s="10" t="s">
        <v>54</v>
      </c>
      <c r="C26" s="10"/>
      <c r="D26" s="10"/>
      <c r="E26" s="10"/>
      <c r="F26" s="10"/>
      <c r="G26" s="10"/>
      <c r="H26" s="10"/>
    </row>
    <row r="27" spans="1:8" ht="30.75" customHeight="1" x14ac:dyDescent="0.3">
      <c r="A27" s="26" t="s">
        <v>55</v>
      </c>
      <c r="B27" s="10" t="s">
        <v>56</v>
      </c>
      <c r="C27" s="10"/>
      <c r="D27" s="10"/>
      <c r="E27" s="10"/>
      <c r="F27" s="10"/>
      <c r="G27" s="10"/>
      <c r="H27" s="10"/>
    </row>
    <row r="28" spans="1:8" ht="30.75" customHeight="1" x14ac:dyDescent="0.3">
      <c r="A28" s="26" t="s">
        <v>57</v>
      </c>
      <c r="B28" s="10" t="s">
        <v>58</v>
      </c>
      <c r="C28" s="10"/>
      <c r="D28" s="10"/>
      <c r="E28" s="10"/>
      <c r="F28" s="10"/>
      <c r="G28" s="10"/>
      <c r="H28" s="10"/>
    </row>
    <row r="29" spans="1:8" ht="18" customHeight="1" x14ac:dyDescent="0.3">
      <c r="A29" s="26" t="s">
        <v>59</v>
      </c>
      <c r="B29" s="10" t="s">
        <v>60</v>
      </c>
      <c r="C29" s="10"/>
      <c r="D29" s="10"/>
      <c r="E29" s="10"/>
      <c r="F29" s="10"/>
      <c r="G29" s="10"/>
      <c r="H29" s="10"/>
    </row>
    <row r="30" spans="1:8" ht="43.5" customHeight="1" x14ac:dyDescent="0.3">
      <c r="A30" s="26" t="s">
        <v>61</v>
      </c>
      <c r="B30" s="10" t="s">
        <v>62</v>
      </c>
      <c r="C30" s="10"/>
      <c r="D30" s="10"/>
      <c r="E30" s="10"/>
      <c r="F30" s="10"/>
      <c r="G30" s="10"/>
      <c r="H30" s="10"/>
    </row>
    <row r="31" spans="1:8" ht="43.5" customHeight="1" x14ac:dyDescent="0.3">
      <c r="A31" s="26" t="s">
        <v>63</v>
      </c>
      <c r="B31" s="10" t="s">
        <v>64</v>
      </c>
      <c r="C31" s="10"/>
      <c r="D31" s="10"/>
      <c r="E31" s="10"/>
      <c r="F31" s="10"/>
      <c r="G31" s="10"/>
      <c r="H31" s="10"/>
    </row>
    <row r="32" spans="1:8" ht="43.5" customHeight="1" x14ac:dyDescent="0.3">
      <c r="A32" s="26" t="s">
        <v>65</v>
      </c>
      <c r="B32" s="10" t="s">
        <v>66</v>
      </c>
      <c r="C32" s="10"/>
      <c r="D32" s="10"/>
      <c r="E32" s="10"/>
      <c r="F32" s="10"/>
      <c r="G32" s="10"/>
      <c r="H32" s="10"/>
    </row>
    <row r="34" spans="1:8" ht="15.6" x14ac:dyDescent="0.3">
      <c r="A34" s="15" t="s">
        <v>67</v>
      </c>
    </row>
    <row r="35" spans="1:8" ht="19.5" customHeight="1" x14ac:dyDescent="0.3">
      <c r="A35" s="16" t="s">
        <v>68</v>
      </c>
      <c r="B35" s="9" t="s">
        <v>69</v>
      </c>
      <c r="C35" s="9"/>
      <c r="D35" s="9" t="s">
        <v>70</v>
      </c>
      <c r="E35" s="9"/>
      <c r="F35" s="9"/>
      <c r="G35" s="9"/>
      <c r="H35" s="9"/>
    </row>
    <row r="36" spans="1:8" ht="81" customHeight="1" x14ac:dyDescent="0.3">
      <c r="A36" s="27" t="s">
        <v>71</v>
      </c>
      <c r="B36" s="10" t="s">
        <v>695</v>
      </c>
      <c r="C36" s="10"/>
      <c r="D36" s="10" t="s">
        <v>72</v>
      </c>
      <c r="E36" s="10"/>
      <c r="F36" s="10"/>
      <c r="G36" s="10"/>
      <c r="H36" s="10"/>
    </row>
    <row r="37" spans="1:8" ht="30.75" customHeight="1" x14ac:dyDescent="0.3">
      <c r="A37" s="27" t="s">
        <v>73</v>
      </c>
      <c r="B37" s="10" t="s">
        <v>74</v>
      </c>
      <c r="C37" s="10"/>
      <c r="D37" s="10" t="s">
        <v>75</v>
      </c>
      <c r="E37" s="10"/>
      <c r="F37" s="10"/>
      <c r="G37" s="10"/>
      <c r="H37" s="10"/>
    </row>
    <row r="38" spans="1:8" ht="55.5" customHeight="1" x14ac:dyDescent="0.3">
      <c r="A38" s="27" t="s">
        <v>76</v>
      </c>
      <c r="B38" s="10" t="s">
        <v>77</v>
      </c>
      <c r="C38" s="10"/>
      <c r="D38" s="10" t="s">
        <v>78</v>
      </c>
      <c r="E38" s="10"/>
      <c r="F38" s="10"/>
      <c r="G38" s="10"/>
      <c r="H38" s="10"/>
    </row>
    <row r="39" spans="1:8" ht="55.5" customHeight="1" x14ac:dyDescent="0.3">
      <c r="A39" s="27" t="s">
        <v>79</v>
      </c>
      <c r="B39" s="10" t="s">
        <v>80</v>
      </c>
      <c r="C39" s="10"/>
      <c r="D39" s="10" t="s">
        <v>81</v>
      </c>
      <c r="E39" s="10"/>
      <c r="F39" s="10"/>
      <c r="G39" s="10"/>
      <c r="H39" s="10"/>
    </row>
    <row r="40" spans="1:8" ht="30.75" customHeight="1" x14ac:dyDescent="0.3">
      <c r="A40" s="27" t="s">
        <v>82</v>
      </c>
      <c r="B40" s="10" t="s">
        <v>83</v>
      </c>
      <c r="C40" s="10"/>
      <c r="D40" s="10" t="s">
        <v>84</v>
      </c>
      <c r="E40" s="10"/>
      <c r="F40" s="10"/>
      <c r="G40" s="10"/>
      <c r="H40" s="10"/>
    </row>
    <row r="41" spans="1:8" ht="55.5" customHeight="1" x14ac:dyDescent="0.3">
      <c r="A41" s="27" t="s">
        <v>85</v>
      </c>
      <c r="B41" s="10" t="s">
        <v>86</v>
      </c>
      <c r="C41" s="10"/>
      <c r="D41" s="10" t="s">
        <v>87</v>
      </c>
      <c r="E41" s="10"/>
      <c r="F41" s="10"/>
      <c r="G41" s="10"/>
      <c r="H41" s="10"/>
    </row>
    <row r="42" spans="1:8" ht="43.5" customHeight="1" x14ac:dyDescent="0.3">
      <c r="A42" s="27" t="s">
        <v>88</v>
      </c>
      <c r="B42" s="10" t="s">
        <v>89</v>
      </c>
      <c r="C42" s="10"/>
      <c r="D42" s="10" t="s">
        <v>90</v>
      </c>
      <c r="E42" s="10"/>
      <c r="F42" s="10"/>
      <c r="G42" s="10"/>
      <c r="H42" s="10"/>
    </row>
    <row r="43" spans="1:8" ht="55.5" customHeight="1" x14ac:dyDescent="0.3">
      <c r="A43" s="27" t="s">
        <v>91</v>
      </c>
      <c r="B43" s="10" t="s">
        <v>92</v>
      </c>
      <c r="C43" s="10"/>
      <c r="D43" s="10" t="s">
        <v>93</v>
      </c>
      <c r="E43" s="10"/>
      <c r="F43" s="10"/>
      <c r="G43" s="10"/>
      <c r="H43" s="10"/>
    </row>
    <row r="44" spans="1:8" ht="55.5" customHeight="1" x14ac:dyDescent="0.3">
      <c r="A44" s="27" t="s">
        <v>94</v>
      </c>
      <c r="B44" s="10" t="s">
        <v>95</v>
      </c>
      <c r="C44" s="10"/>
      <c r="D44" s="10" t="s">
        <v>96</v>
      </c>
      <c r="E44" s="10"/>
      <c r="F44" s="10"/>
      <c r="G44" s="10"/>
      <c r="H44" s="10"/>
    </row>
    <row r="45" spans="1:8" ht="55.5" customHeight="1" x14ac:dyDescent="0.3">
      <c r="A45" s="27" t="s">
        <v>97</v>
      </c>
      <c r="B45" s="10" t="s">
        <v>98</v>
      </c>
      <c r="C45" s="10"/>
      <c r="D45" s="10" t="s">
        <v>99</v>
      </c>
      <c r="E45" s="10"/>
      <c r="F45" s="10"/>
      <c r="G45" s="10"/>
      <c r="H45" s="10"/>
    </row>
    <row r="46" spans="1:8" ht="43.5" customHeight="1" x14ac:dyDescent="0.3">
      <c r="A46" s="27" t="s">
        <v>100</v>
      </c>
      <c r="B46" s="10" t="s">
        <v>101</v>
      </c>
      <c r="C46" s="10"/>
      <c r="D46" s="10" t="s">
        <v>102</v>
      </c>
      <c r="E46" s="10"/>
      <c r="F46" s="10"/>
      <c r="G46" s="10"/>
      <c r="H46" s="10"/>
    </row>
    <row r="47" spans="1:8" ht="30.75" customHeight="1" x14ac:dyDescent="0.3">
      <c r="A47" s="27" t="s">
        <v>103</v>
      </c>
      <c r="B47" s="10" t="s">
        <v>104</v>
      </c>
      <c r="C47" s="10"/>
      <c r="D47" s="10" t="s">
        <v>105</v>
      </c>
      <c r="E47" s="10"/>
      <c r="F47" s="10"/>
      <c r="G47" s="10"/>
      <c r="H47" s="10"/>
    </row>
    <row r="49" spans="1:8" ht="27.75" customHeight="1" x14ac:dyDescent="0.3">
      <c r="A49" s="11" t="s">
        <v>106</v>
      </c>
      <c r="B49" s="11"/>
      <c r="C49" s="11"/>
      <c r="D49" s="11"/>
      <c r="E49" s="11"/>
      <c r="F49" s="11"/>
      <c r="G49" s="11"/>
      <c r="H49" s="11"/>
    </row>
  </sheetData>
  <mergeCells count="48">
    <mergeCell ref="B46:C46"/>
    <mergeCell ref="D46:H46"/>
    <mergeCell ref="B47:C47"/>
    <mergeCell ref="D47:H47"/>
    <mergeCell ref="A49:H49"/>
    <mergeCell ref="B43:C43"/>
    <mergeCell ref="D43:H43"/>
    <mergeCell ref="B44:C44"/>
    <mergeCell ref="D44:H44"/>
    <mergeCell ref="B45:C45"/>
    <mergeCell ref="D45:H45"/>
    <mergeCell ref="B40:C40"/>
    <mergeCell ref="D40:H40"/>
    <mergeCell ref="B41:C41"/>
    <mergeCell ref="D41:H41"/>
    <mergeCell ref="B42:C42"/>
    <mergeCell ref="D42:H42"/>
    <mergeCell ref="B37:C37"/>
    <mergeCell ref="D37:H37"/>
    <mergeCell ref="B38:C38"/>
    <mergeCell ref="D38:H38"/>
    <mergeCell ref="B39:C39"/>
    <mergeCell ref="D39:H39"/>
    <mergeCell ref="B32:H32"/>
    <mergeCell ref="B35:C35"/>
    <mergeCell ref="D35:H35"/>
    <mergeCell ref="B36:C36"/>
    <mergeCell ref="D36:H36"/>
    <mergeCell ref="B27:H27"/>
    <mergeCell ref="B28:H28"/>
    <mergeCell ref="B29:H29"/>
    <mergeCell ref="B30:H30"/>
    <mergeCell ref="B31:H31"/>
    <mergeCell ref="B20:H20"/>
    <mergeCell ref="B21:H21"/>
    <mergeCell ref="B22:H22"/>
    <mergeCell ref="B25:H25"/>
    <mergeCell ref="B26:H26"/>
    <mergeCell ref="B15:H15"/>
    <mergeCell ref="B16:H16"/>
    <mergeCell ref="B17:H17"/>
    <mergeCell ref="B18:H18"/>
    <mergeCell ref="B19:H19"/>
    <mergeCell ref="A1:H1"/>
    <mergeCell ref="A2:H2"/>
    <mergeCell ref="B6:B7"/>
    <mergeCell ref="B10:B11"/>
    <mergeCell ref="A12:H1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F3141"/>
    <pageSetUpPr fitToPage="1"/>
  </sheetPr>
  <dimension ref="A1:G50"/>
  <sheetViews>
    <sheetView showGridLines="0" zoomScaleNormal="100" workbookViewId="0"/>
  </sheetViews>
  <sheetFormatPr defaultColWidth="8.6640625" defaultRowHeight="14.4" x14ac:dyDescent="0.3"/>
  <cols>
    <col min="1" max="1" width="34" customWidth="1"/>
    <col min="2" max="6" width="16" customWidth="1"/>
    <col min="7" max="7" width="30" customWidth="1"/>
  </cols>
  <sheetData>
    <row r="1" spans="1:7" ht="25.5" customHeight="1" x14ac:dyDescent="0.3">
      <c r="A1" s="14" t="s">
        <v>384</v>
      </c>
      <c r="B1" s="14"/>
      <c r="C1" s="14"/>
      <c r="D1" s="14"/>
      <c r="E1" s="14"/>
      <c r="F1" s="14"/>
      <c r="G1" s="14"/>
    </row>
    <row r="2" spans="1:7" ht="15.75" customHeight="1" x14ac:dyDescent="0.3">
      <c r="A2" s="13" t="s">
        <v>385</v>
      </c>
      <c r="B2" s="13"/>
      <c r="C2" s="13"/>
      <c r="D2" s="13"/>
      <c r="E2" s="13"/>
      <c r="F2" s="13"/>
      <c r="G2" s="13"/>
    </row>
    <row r="4" spans="1:7" ht="15.6" x14ac:dyDescent="0.3">
      <c r="A4" s="15" t="s">
        <v>386</v>
      </c>
    </row>
    <row r="5" spans="1:7" ht="24" customHeight="1" x14ac:dyDescent="0.3">
      <c r="A5" s="16" t="s">
        <v>217</v>
      </c>
      <c r="B5" s="16" t="s">
        <v>387</v>
      </c>
      <c r="C5" s="16" t="s">
        <v>388</v>
      </c>
      <c r="D5" s="16" t="s">
        <v>389</v>
      </c>
      <c r="E5" s="16" t="s">
        <v>388</v>
      </c>
      <c r="F5" s="16" t="s">
        <v>390</v>
      </c>
      <c r="G5" s="16" t="s">
        <v>391</v>
      </c>
    </row>
    <row r="6" spans="1:7" x14ac:dyDescent="0.3">
      <c r="A6" s="73" t="s">
        <v>392</v>
      </c>
      <c r="B6" s="18">
        <v>20</v>
      </c>
      <c r="C6" s="18">
        <v>20</v>
      </c>
      <c r="D6" s="18">
        <v>80</v>
      </c>
      <c r="E6" s="18">
        <v>80</v>
      </c>
      <c r="F6" s="19">
        <f t="shared" ref="F6:F11" si="0">IF(ISNUMBER(C6),C6,0)+E6</f>
        <v>100</v>
      </c>
      <c r="G6" s="19" t="str">
        <f t="shared" ref="G6:G11" si="1">IF(AND(OR(NOT(ISNUMBER(B6)),B6=C6),D6=E6),"OK","PROVJERITI")</f>
        <v>OK</v>
      </c>
    </row>
    <row r="7" spans="1:7" x14ac:dyDescent="0.3">
      <c r="A7" s="73" t="s">
        <v>393</v>
      </c>
      <c r="B7" s="18">
        <v>20</v>
      </c>
      <c r="C7" s="18">
        <v>20</v>
      </c>
      <c r="D7" s="18">
        <v>80</v>
      </c>
      <c r="E7" s="18">
        <v>80</v>
      </c>
      <c r="F7" s="19">
        <f t="shared" si="0"/>
        <v>100</v>
      </c>
      <c r="G7" s="19" t="str">
        <f t="shared" si="1"/>
        <v>OK</v>
      </c>
    </row>
    <row r="8" spans="1:7" x14ac:dyDescent="0.3">
      <c r="A8" s="73" t="s">
        <v>394</v>
      </c>
      <c r="B8" s="18">
        <v>20</v>
      </c>
      <c r="C8" s="18">
        <v>20</v>
      </c>
      <c r="D8" s="18">
        <v>60</v>
      </c>
      <c r="E8" s="18">
        <v>60</v>
      </c>
      <c r="F8" s="19">
        <f t="shared" si="0"/>
        <v>80</v>
      </c>
      <c r="G8" s="19" t="str">
        <f t="shared" si="1"/>
        <v>OK</v>
      </c>
    </row>
    <row r="9" spans="1:7" x14ac:dyDescent="0.3">
      <c r="A9" s="73" t="s">
        <v>395</v>
      </c>
      <c r="B9" s="18" t="s">
        <v>147</v>
      </c>
      <c r="C9" s="18" t="s">
        <v>147</v>
      </c>
      <c r="D9" s="18">
        <v>50</v>
      </c>
      <c r="E9" s="18">
        <v>50</v>
      </c>
      <c r="F9" s="19">
        <f t="shared" si="0"/>
        <v>50</v>
      </c>
      <c r="G9" s="19" t="str">
        <f t="shared" si="1"/>
        <v>OK</v>
      </c>
    </row>
    <row r="10" spans="1:7" x14ac:dyDescent="0.3">
      <c r="A10" s="73" t="s">
        <v>396</v>
      </c>
      <c r="B10" s="18" t="s">
        <v>147</v>
      </c>
      <c r="C10" s="18" t="s">
        <v>147</v>
      </c>
      <c r="D10" s="18">
        <v>112</v>
      </c>
      <c r="E10" s="18">
        <v>112</v>
      </c>
      <c r="F10" s="19">
        <f t="shared" si="0"/>
        <v>112</v>
      </c>
      <c r="G10" s="19" t="str">
        <f t="shared" si="1"/>
        <v>OK</v>
      </c>
    </row>
    <row r="11" spans="1:7" x14ac:dyDescent="0.3">
      <c r="A11" s="73" t="s">
        <v>397</v>
      </c>
      <c r="B11" s="18" t="s">
        <v>147</v>
      </c>
      <c r="C11" s="18" t="s">
        <v>147</v>
      </c>
      <c r="D11" s="18">
        <v>112</v>
      </c>
      <c r="E11" s="18">
        <v>112</v>
      </c>
      <c r="F11" s="19">
        <f t="shared" si="0"/>
        <v>112</v>
      </c>
      <c r="G11" s="19" t="str">
        <f t="shared" si="1"/>
        <v>OK</v>
      </c>
    </row>
    <row r="13" spans="1:7" ht="15.6" x14ac:dyDescent="0.3">
      <c r="A13" s="15" t="s">
        <v>398</v>
      </c>
    </row>
    <row r="14" spans="1:7" ht="24" customHeight="1" x14ac:dyDescent="0.3">
      <c r="A14" s="16" t="s">
        <v>109</v>
      </c>
      <c r="B14" s="16" t="s">
        <v>399</v>
      </c>
      <c r="C14" s="16" t="s">
        <v>400</v>
      </c>
      <c r="D14" s="16" t="s">
        <v>401</v>
      </c>
      <c r="E14" s="16" t="s">
        <v>402</v>
      </c>
      <c r="F14" s="16" t="s">
        <v>391</v>
      </c>
      <c r="G14" s="16" t="s">
        <v>365</v>
      </c>
    </row>
    <row r="15" spans="1:7" ht="30.75" customHeight="1" x14ac:dyDescent="0.3">
      <c r="A15" s="73" t="s">
        <v>38</v>
      </c>
      <c r="B15" s="18">
        <v>20</v>
      </c>
      <c r="C15" s="20" t="s">
        <v>403</v>
      </c>
      <c r="D15" s="18">
        <v>18</v>
      </c>
      <c r="E15" s="74">
        <f>D15/B15</f>
        <v>0.9</v>
      </c>
      <c r="F15" s="19" t="str">
        <f>IF(D15&lt;=B15,"OK","PREKORAČENJE")</f>
        <v>OK</v>
      </c>
      <c r="G15" s="20" t="s">
        <v>404</v>
      </c>
    </row>
    <row r="16" spans="1:7" ht="55.5" customHeight="1" x14ac:dyDescent="0.3">
      <c r="A16" s="73" t="s">
        <v>40</v>
      </c>
      <c r="B16" s="18">
        <v>15</v>
      </c>
      <c r="C16" s="20" t="s">
        <v>405</v>
      </c>
      <c r="D16" s="18">
        <v>15</v>
      </c>
      <c r="E16" s="74">
        <f>D16/B16</f>
        <v>1</v>
      </c>
      <c r="F16" s="19" t="str">
        <f>IF(D16&lt;=B16,"OK","PREKORAČENJE")</f>
        <v>OK</v>
      </c>
      <c r="G16" s="20" t="s">
        <v>406</v>
      </c>
    </row>
    <row r="17" spans="1:7" ht="30.75" customHeight="1" x14ac:dyDescent="0.3">
      <c r="A17" s="73" t="s">
        <v>42</v>
      </c>
      <c r="B17" s="18">
        <v>20</v>
      </c>
      <c r="C17" s="20" t="s">
        <v>403</v>
      </c>
      <c r="D17" s="18">
        <v>18</v>
      </c>
      <c r="E17" s="74">
        <f>D17/B17</f>
        <v>0.9</v>
      </c>
      <c r="F17" s="19" t="str">
        <f>IF(D17&lt;=B17,"OK","PREKORAČENJE")</f>
        <v>OK</v>
      </c>
      <c r="G17" s="20" t="s">
        <v>407</v>
      </c>
    </row>
    <row r="19" spans="1:7" ht="15.6" x14ac:dyDescent="0.3">
      <c r="A19" s="15" t="s">
        <v>408</v>
      </c>
    </row>
    <row r="20" spans="1:7" ht="24" customHeight="1" x14ac:dyDescent="0.3">
      <c r="A20" s="16" t="s">
        <v>109</v>
      </c>
      <c r="B20" s="16" t="s">
        <v>409</v>
      </c>
      <c r="C20" s="16" t="s">
        <v>410</v>
      </c>
      <c r="D20" s="16" t="s">
        <v>411</v>
      </c>
      <c r="E20" s="16" t="s">
        <v>402</v>
      </c>
      <c r="F20" s="16" t="s">
        <v>391</v>
      </c>
      <c r="G20" s="16" t="s">
        <v>412</v>
      </c>
    </row>
    <row r="21" spans="1:7" ht="81" customHeight="1" x14ac:dyDescent="0.3">
      <c r="A21" s="73" t="s">
        <v>38</v>
      </c>
      <c r="B21" s="18">
        <v>68</v>
      </c>
      <c r="C21" s="18">
        <v>19</v>
      </c>
      <c r="D21" s="18">
        <f>B21-C21</f>
        <v>49</v>
      </c>
      <c r="E21" s="74">
        <f>C21/B21</f>
        <v>0.27941176470588236</v>
      </c>
      <c r="F21" s="19" t="str">
        <f>IF(C21&lt;=B21,"OK","PREKORAČENJE")</f>
        <v>OK</v>
      </c>
      <c r="G21" s="20" t="s">
        <v>413</v>
      </c>
    </row>
    <row r="22" spans="1:7" ht="93" customHeight="1" x14ac:dyDescent="0.3">
      <c r="A22" s="73" t="s">
        <v>40</v>
      </c>
      <c r="B22" s="18">
        <v>68</v>
      </c>
      <c r="C22" s="18">
        <v>65</v>
      </c>
      <c r="D22" s="18">
        <f>B22-C22</f>
        <v>3</v>
      </c>
      <c r="E22" s="74">
        <f>C22/B22</f>
        <v>0.95588235294117652</v>
      </c>
      <c r="F22" s="19" t="str">
        <f>IF(C22&lt;=B22,"OK","PREKORAČENJE")</f>
        <v>OK</v>
      </c>
      <c r="G22" s="20" t="s">
        <v>414</v>
      </c>
    </row>
    <row r="23" spans="1:7" ht="93" customHeight="1" x14ac:dyDescent="0.3">
      <c r="A23" s="73" t="s">
        <v>42</v>
      </c>
      <c r="B23" s="18">
        <v>54</v>
      </c>
      <c r="C23" s="18">
        <v>47</v>
      </c>
      <c r="D23" s="18">
        <f>B23-C23</f>
        <v>7</v>
      </c>
      <c r="E23" s="74">
        <f>C23/B23</f>
        <v>0.87037037037037035</v>
      </c>
      <c r="F23" s="19" t="str">
        <f>IF(C23&lt;=B23,"OK","PREKORAČENJE")</f>
        <v>OK</v>
      </c>
      <c r="G23" s="20" t="s">
        <v>415</v>
      </c>
    </row>
    <row r="25" spans="1:7" ht="15.6" x14ac:dyDescent="0.3">
      <c r="A25" s="15" t="s">
        <v>416</v>
      </c>
    </row>
    <row r="26" spans="1:7" ht="21.75" customHeight="1" x14ac:dyDescent="0.3">
      <c r="A26" s="16" t="s">
        <v>417</v>
      </c>
      <c r="B26" s="9" t="s">
        <v>418</v>
      </c>
      <c r="C26" s="9"/>
      <c r="D26" s="9"/>
      <c r="E26" s="9"/>
      <c r="F26" s="9"/>
      <c r="G26" s="16"/>
    </row>
    <row r="27" spans="1:7" ht="18" customHeight="1" x14ac:dyDescent="0.3">
      <c r="A27" s="73" t="s">
        <v>419</v>
      </c>
      <c r="B27" s="6" t="s">
        <v>420</v>
      </c>
      <c r="C27" s="6"/>
      <c r="D27" s="6"/>
      <c r="E27" s="6"/>
      <c r="F27" s="6"/>
      <c r="G27" s="75" t="s">
        <v>421</v>
      </c>
    </row>
    <row r="28" spans="1:7" ht="18" customHeight="1" x14ac:dyDescent="0.3">
      <c r="A28" s="73" t="s">
        <v>422</v>
      </c>
      <c r="B28" s="6" t="s">
        <v>423</v>
      </c>
      <c r="C28" s="6"/>
      <c r="D28" s="6"/>
      <c r="E28" s="6"/>
      <c r="F28" s="6"/>
      <c r="G28" s="75" t="s">
        <v>421</v>
      </c>
    </row>
    <row r="29" spans="1:7" ht="30.75" customHeight="1" x14ac:dyDescent="0.3">
      <c r="A29" s="73" t="s">
        <v>424</v>
      </c>
      <c r="B29" s="6" t="s">
        <v>425</v>
      </c>
      <c r="C29" s="6"/>
      <c r="D29" s="6"/>
      <c r="E29" s="6"/>
      <c r="F29" s="6"/>
      <c r="G29" s="75" t="s">
        <v>421</v>
      </c>
    </row>
    <row r="30" spans="1:7" ht="30.75" customHeight="1" x14ac:dyDescent="0.3">
      <c r="A30" s="73" t="s">
        <v>426</v>
      </c>
      <c r="B30" s="6" t="s">
        <v>427</v>
      </c>
      <c r="C30" s="6"/>
      <c r="D30" s="6"/>
      <c r="E30" s="6"/>
      <c r="F30" s="6"/>
      <c r="G30" s="75" t="s">
        <v>421</v>
      </c>
    </row>
    <row r="31" spans="1:7" ht="30.75" customHeight="1" x14ac:dyDescent="0.3">
      <c r="A31" s="73" t="s">
        <v>428</v>
      </c>
      <c r="B31" s="6" t="s">
        <v>429</v>
      </c>
      <c r="C31" s="6"/>
      <c r="D31" s="6"/>
      <c r="E31" s="6"/>
      <c r="F31" s="6"/>
      <c r="G31" s="75" t="s">
        <v>421</v>
      </c>
    </row>
    <row r="32" spans="1:7" ht="18" customHeight="1" x14ac:dyDescent="0.3">
      <c r="A32" s="73" t="s">
        <v>430</v>
      </c>
      <c r="B32" s="6" t="s">
        <v>431</v>
      </c>
      <c r="C32" s="6"/>
      <c r="D32" s="6"/>
      <c r="E32" s="6"/>
      <c r="F32" s="6"/>
      <c r="G32" s="75" t="s">
        <v>421</v>
      </c>
    </row>
    <row r="33" spans="1:7" ht="18" customHeight="1" x14ac:dyDescent="0.3">
      <c r="A33" s="73" t="s">
        <v>432</v>
      </c>
      <c r="B33" s="6" t="s">
        <v>433</v>
      </c>
      <c r="C33" s="6"/>
      <c r="D33" s="6"/>
      <c r="E33" s="6"/>
      <c r="F33" s="6"/>
      <c r="G33" s="75" t="s">
        <v>421</v>
      </c>
    </row>
    <row r="34" spans="1:7" ht="18" customHeight="1" x14ac:dyDescent="0.3">
      <c r="A34" s="73" t="s">
        <v>34</v>
      </c>
      <c r="B34" s="6" t="s">
        <v>434</v>
      </c>
      <c r="C34" s="6"/>
      <c r="D34" s="6"/>
      <c r="E34" s="6"/>
      <c r="F34" s="6"/>
      <c r="G34" s="75" t="s">
        <v>421</v>
      </c>
    </row>
    <row r="35" spans="1:7" ht="18" customHeight="1" x14ac:dyDescent="0.3">
      <c r="A35" s="73" t="s">
        <v>435</v>
      </c>
      <c r="B35" s="6" t="s">
        <v>436</v>
      </c>
      <c r="C35" s="6"/>
      <c r="D35" s="6"/>
      <c r="E35" s="6"/>
      <c r="F35" s="6"/>
      <c r="G35" s="75" t="s">
        <v>421</v>
      </c>
    </row>
    <row r="36" spans="1:7" ht="30.75" customHeight="1" x14ac:dyDescent="0.3">
      <c r="A36" s="73" t="s">
        <v>437</v>
      </c>
      <c r="B36" s="6" t="s">
        <v>438</v>
      </c>
      <c r="C36" s="6"/>
      <c r="D36" s="6"/>
      <c r="E36" s="6"/>
      <c r="F36" s="6"/>
      <c r="G36" s="75" t="s">
        <v>421</v>
      </c>
    </row>
    <row r="37" spans="1:7" ht="18" customHeight="1" x14ac:dyDescent="0.3">
      <c r="A37" s="73" t="s">
        <v>439</v>
      </c>
      <c r="B37" s="6" t="s">
        <v>440</v>
      </c>
      <c r="C37" s="6"/>
      <c r="D37" s="6"/>
      <c r="E37" s="6"/>
      <c r="F37" s="6"/>
      <c r="G37" s="75" t="s">
        <v>421</v>
      </c>
    </row>
    <row r="39" spans="1:7" ht="15.6" x14ac:dyDescent="0.3">
      <c r="A39" s="15" t="s">
        <v>441</v>
      </c>
    </row>
    <row r="40" spans="1:7" ht="21.75" customHeight="1" x14ac:dyDescent="0.3">
      <c r="A40" s="16" t="s">
        <v>253</v>
      </c>
      <c r="B40" s="16" t="s">
        <v>254</v>
      </c>
      <c r="C40" s="16" t="s">
        <v>442</v>
      </c>
      <c r="D40" s="9" t="s">
        <v>443</v>
      </c>
      <c r="E40" s="9"/>
      <c r="F40" s="9"/>
      <c r="G40" s="9"/>
    </row>
    <row r="41" spans="1:7" ht="18" customHeight="1" x14ac:dyDescent="0.3">
      <c r="A41" s="76" t="s">
        <v>444</v>
      </c>
      <c r="B41" s="35" t="s">
        <v>445</v>
      </c>
      <c r="C41" s="77" t="s">
        <v>446</v>
      </c>
      <c r="D41" s="5" t="s">
        <v>447</v>
      </c>
      <c r="E41" s="5"/>
      <c r="F41" s="5"/>
      <c r="G41" s="5"/>
    </row>
    <row r="42" spans="1:7" ht="81" customHeight="1" x14ac:dyDescent="0.3">
      <c r="A42" s="76" t="s">
        <v>448</v>
      </c>
      <c r="B42" s="35" t="s">
        <v>449</v>
      </c>
      <c r="C42" s="77" t="s">
        <v>450</v>
      </c>
      <c r="D42" s="5" t="s">
        <v>451</v>
      </c>
      <c r="E42" s="5"/>
      <c r="F42" s="5"/>
      <c r="G42" s="5"/>
    </row>
    <row r="43" spans="1:7" ht="18" customHeight="1" x14ac:dyDescent="0.3">
      <c r="A43" s="76" t="s">
        <v>452</v>
      </c>
      <c r="B43" s="35" t="s">
        <v>453</v>
      </c>
      <c r="C43" s="77" t="s">
        <v>454</v>
      </c>
      <c r="D43" s="5" t="s">
        <v>455</v>
      </c>
      <c r="E43" s="5"/>
      <c r="F43" s="5"/>
      <c r="G43" s="5"/>
    </row>
    <row r="44" spans="1:7" ht="30.75" customHeight="1" x14ac:dyDescent="0.3">
      <c r="A44" s="76" t="s">
        <v>456</v>
      </c>
      <c r="B44" s="35" t="s">
        <v>457</v>
      </c>
      <c r="C44" s="77" t="s">
        <v>458</v>
      </c>
      <c r="D44" s="5" t="s">
        <v>459</v>
      </c>
      <c r="E44" s="5"/>
      <c r="F44" s="5"/>
      <c r="G44" s="5"/>
    </row>
    <row r="45" spans="1:7" ht="18" customHeight="1" x14ac:dyDescent="0.3">
      <c r="A45" s="76" t="s">
        <v>460</v>
      </c>
      <c r="B45" s="35" t="s">
        <v>453</v>
      </c>
      <c r="C45" s="77" t="s">
        <v>461</v>
      </c>
      <c r="D45" s="5" t="s">
        <v>455</v>
      </c>
      <c r="E45" s="5"/>
      <c r="F45" s="5"/>
      <c r="G45" s="5"/>
    </row>
    <row r="46" spans="1:7" ht="43.5" customHeight="1" x14ac:dyDescent="0.3">
      <c r="A46" s="76" t="s">
        <v>462</v>
      </c>
      <c r="B46" s="35" t="s">
        <v>449</v>
      </c>
      <c r="C46" s="77" t="s">
        <v>463</v>
      </c>
      <c r="D46" s="5" t="s">
        <v>464</v>
      </c>
      <c r="E46" s="5"/>
      <c r="F46" s="5"/>
      <c r="G46" s="5"/>
    </row>
    <row r="47" spans="1:7" ht="68.25" customHeight="1" x14ac:dyDescent="0.3">
      <c r="A47" s="78" t="s">
        <v>352</v>
      </c>
      <c r="B47" s="79" t="s">
        <v>465</v>
      </c>
      <c r="C47" s="80" t="s">
        <v>466</v>
      </c>
      <c r="D47" s="4" t="s">
        <v>467</v>
      </c>
      <c r="E47" s="4"/>
      <c r="F47" s="4"/>
      <c r="G47" s="4"/>
    </row>
    <row r="48" spans="1:7" ht="55.5" customHeight="1" x14ac:dyDescent="0.3">
      <c r="A48" s="76" t="s">
        <v>468</v>
      </c>
      <c r="B48" s="35" t="s">
        <v>147</v>
      </c>
      <c r="C48" s="77" t="s">
        <v>469</v>
      </c>
      <c r="D48" s="5" t="s">
        <v>470</v>
      </c>
      <c r="E48" s="5"/>
      <c r="F48" s="5"/>
      <c r="G48" s="5"/>
    </row>
    <row r="50" spans="1:7" ht="15" customHeight="1" x14ac:dyDescent="0.3">
      <c r="A50" s="11" t="s">
        <v>471</v>
      </c>
      <c r="B50" s="11"/>
      <c r="C50" s="11"/>
      <c r="D50" s="11"/>
      <c r="E50" s="11"/>
      <c r="F50" s="11"/>
      <c r="G50" s="11"/>
    </row>
  </sheetData>
  <mergeCells count="24">
    <mergeCell ref="D46:G46"/>
    <mergeCell ref="D47:G47"/>
    <mergeCell ref="D48:G48"/>
    <mergeCell ref="A50:G50"/>
    <mergeCell ref="D41:G41"/>
    <mergeCell ref="D42:G42"/>
    <mergeCell ref="D43:G43"/>
    <mergeCell ref="D44:G44"/>
    <mergeCell ref="D45:G45"/>
    <mergeCell ref="B34:F34"/>
    <mergeCell ref="B35:F35"/>
    <mergeCell ref="B36:F36"/>
    <mergeCell ref="B37:F37"/>
    <mergeCell ref="D40:G40"/>
    <mergeCell ref="B29:F29"/>
    <mergeCell ref="B30:F30"/>
    <mergeCell ref="B31:F31"/>
    <mergeCell ref="B32:F32"/>
    <mergeCell ref="B33:F33"/>
    <mergeCell ref="A1:G1"/>
    <mergeCell ref="A2:G2"/>
    <mergeCell ref="B26:F26"/>
    <mergeCell ref="B27:F27"/>
    <mergeCell ref="B28:F28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F3141"/>
    <pageSetUpPr fitToPage="1"/>
  </sheetPr>
  <dimension ref="A1:G77"/>
  <sheetViews>
    <sheetView showGridLines="0" zoomScaleNormal="100" workbookViewId="0"/>
  </sheetViews>
  <sheetFormatPr defaultColWidth="8.6640625" defaultRowHeight="14.4" x14ac:dyDescent="0.3"/>
  <cols>
    <col min="1" max="1" width="34" customWidth="1"/>
    <col min="2" max="3" width="26" customWidth="1"/>
    <col min="4" max="4" width="30" customWidth="1"/>
    <col min="5" max="7" width="16" customWidth="1"/>
  </cols>
  <sheetData>
    <row r="1" spans="1:7" ht="25.5" customHeight="1" x14ac:dyDescent="0.3">
      <c r="A1" s="14" t="s">
        <v>472</v>
      </c>
      <c r="B1" s="14"/>
      <c r="C1" s="14"/>
      <c r="D1" s="14"/>
      <c r="E1" s="14"/>
      <c r="F1" s="14"/>
      <c r="G1" s="14"/>
    </row>
    <row r="2" spans="1:7" ht="15.75" customHeight="1" x14ac:dyDescent="0.3">
      <c r="A2" s="13" t="s">
        <v>473</v>
      </c>
      <c r="B2" s="13"/>
      <c r="C2" s="13"/>
      <c r="D2" s="13"/>
      <c r="E2" s="13"/>
      <c r="F2" s="13"/>
      <c r="G2" s="13"/>
    </row>
    <row r="4" spans="1:7" ht="15.6" x14ac:dyDescent="0.3">
      <c r="A4" s="15" t="s">
        <v>474</v>
      </c>
    </row>
    <row r="5" spans="1:7" ht="21.75" customHeight="1" x14ac:dyDescent="0.3">
      <c r="A5" s="16" t="s">
        <v>475</v>
      </c>
      <c r="B5" s="16" t="s">
        <v>476</v>
      </c>
      <c r="C5" s="16" t="s">
        <v>477</v>
      </c>
      <c r="D5" s="9" t="s">
        <v>478</v>
      </c>
      <c r="E5" s="9"/>
      <c r="F5" s="9"/>
      <c r="G5" s="9"/>
    </row>
    <row r="6" spans="1:7" ht="30.75" customHeight="1" x14ac:dyDescent="0.3">
      <c r="A6" s="17" t="s">
        <v>479</v>
      </c>
      <c r="B6" s="30" t="s">
        <v>480</v>
      </c>
      <c r="C6" s="64" t="s">
        <v>481</v>
      </c>
      <c r="D6" s="3" t="s">
        <v>482</v>
      </c>
      <c r="E6" s="3"/>
      <c r="F6" s="3"/>
      <c r="G6" s="3"/>
    </row>
    <row r="7" spans="1:7" ht="30.75" customHeight="1" x14ac:dyDescent="0.3">
      <c r="A7" s="22" t="s">
        <v>483</v>
      </c>
      <c r="B7" s="29" t="s">
        <v>480</v>
      </c>
      <c r="C7" s="69" t="s">
        <v>484</v>
      </c>
      <c r="D7" s="2" t="s">
        <v>485</v>
      </c>
      <c r="E7" s="2"/>
      <c r="F7" s="2"/>
      <c r="G7" s="2"/>
    </row>
    <row r="8" spans="1:7" ht="30.75" customHeight="1" x14ac:dyDescent="0.3">
      <c r="A8" s="22" t="s">
        <v>486</v>
      </c>
      <c r="B8" s="29" t="s">
        <v>487</v>
      </c>
      <c r="C8" s="69" t="s">
        <v>488</v>
      </c>
      <c r="D8" s="2" t="s">
        <v>489</v>
      </c>
      <c r="E8" s="2"/>
      <c r="F8" s="2"/>
      <c r="G8" s="2"/>
    </row>
    <row r="9" spans="1:7" ht="21.75" customHeight="1" x14ac:dyDescent="0.3">
      <c r="A9" s="22" t="s">
        <v>490</v>
      </c>
      <c r="B9" s="29" t="s">
        <v>480</v>
      </c>
      <c r="C9" s="69" t="s">
        <v>491</v>
      </c>
      <c r="D9" s="2" t="s">
        <v>492</v>
      </c>
      <c r="E9" s="2"/>
      <c r="F9" s="2"/>
      <c r="G9" s="2"/>
    </row>
    <row r="10" spans="1:7" ht="30.75" customHeight="1" x14ac:dyDescent="0.3">
      <c r="A10" s="17" t="s">
        <v>493</v>
      </c>
      <c r="B10" s="30" t="s">
        <v>494</v>
      </c>
      <c r="C10" s="64" t="s">
        <v>495</v>
      </c>
      <c r="D10" s="3" t="s">
        <v>496</v>
      </c>
      <c r="E10" s="3"/>
      <c r="F10" s="3"/>
      <c r="G10" s="3"/>
    </row>
    <row r="11" spans="1:7" ht="30.75" customHeight="1" x14ac:dyDescent="0.3">
      <c r="A11" s="22" t="s">
        <v>497</v>
      </c>
      <c r="B11" s="29" t="s">
        <v>498</v>
      </c>
      <c r="C11" s="69" t="s">
        <v>499</v>
      </c>
      <c r="D11" s="2" t="s">
        <v>500</v>
      </c>
      <c r="E11" s="2"/>
      <c r="F11" s="2"/>
      <c r="G11" s="2"/>
    </row>
    <row r="13" spans="1:7" ht="15.6" x14ac:dyDescent="0.3">
      <c r="A13" s="15" t="s">
        <v>501</v>
      </c>
    </row>
    <row r="14" spans="1:7" ht="24" customHeight="1" x14ac:dyDescent="0.3">
      <c r="A14" s="16" t="s">
        <v>502</v>
      </c>
      <c r="B14" s="16" t="s">
        <v>490</v>
      </c>
      <c r="C14" s="16" t="s">
        <v>503</v>
      </c>
      <c r="D14" s="9" t="s">
        <v>504</v>
      </c>
      <c r="E14" s="9"/>
      <c r="F14" s="9"/>
      <c r="G14" s="9"/>
    </row>
    <row r="15" spans="1:7" ht="30.75" customHeight="1" x14ac:dyDescent="0.3">
      <c r="A15" s="81" t="s">
        <v>505</v>
      </c>
      <c r="B15" s="64" t="s">
        <v>506</v>
      </c>
      <c r="C15" s="69" t="s">
        <v>507</v>
      </c>
      <c r="D15" s="6" t="s">
        <v>508</v>
      </c>
      <c r="E15" s="6"/>
      <c r="F15" s="6"/>
      <c r="G15" s="6"/>
    </row>
    <row r="16" spans="1:7" ht="30.75" customHeight="1" x14ac:dyDescent="0.3">
      <c r="A16" s="81" t="s">
        <v>26</v>
      </c>
      <c r="B16" s="69" t="s">
        <v>509</v>
      </c>
      <c r="C16" s="64" t="s">
        <v>510</v>
      </c>
      <c r="D16" s="6" t="s">
        <v>511</v>
      </c>
      <c r="E16" s="6"/>
      <c r="F16" s="6"/>
      <c r="G16" s="6"/>
    </row>
    <row r="17" spans="1:7" ht="30.75" customHeight="1" x14ac:dyDescent="0.3">
      <c r="A17" s="81" t="s">
        <v>512</v>
      </c>
      <c r="B17" s="69" t="s">
        <v>513</v>
      </c>
      <c r="C17" s="64" t="s">
        <v>514</v>
      </c>
      <c r="D17" s="6" t="s">
        <v>515</v>
      </c>
      <c r="E17" s="6"/>
      <c r="F17" s="6"/>
      <c r="G17" s="6"/>
    </row>
    <row r="18" spans="1:7" ht="30.75" customHeight="1" x14ac:dyDescent="0.3">
      <c r="A18" s="81" t="s">
        <v>516</v>
      </c>
      <c r="B18" s="69" t="s">
        <v>517</v>
      </c>
      <c r="C18" s="64" t="s">
        <v>518</v>
      </c>
      <c r="D18" s="6" t="s">
        <v>519</v>
      </c>
      <c r="E18" s="6"/>
      <c r="F18" s="6"/>
      <c r="G18" s="6"/>
    </row>
    <row r="19" spans="1:7" ht="30.75" customHeight="1" x14ac:dyDescent="0.3">
      <c r="A19" s="81" t="s">
        <v>520</v>
      </c>
      <c r="B19" s="69" t="s">
        <v>521</v>
      </c>
      <c r="C19" s="64" t="s">
        <v>522</v>
      </c>
      <c r="D19" s="6" t="s">
        <v>523</v>
      </c>
      <c r="E19" s="6"/>
      <c r="F19" s="6"/>
      <c r="G19" s="6"/>
    </row>
    <row r="20" spans="1:7" ht="30.75" customHeight="1" x14ac:dyDescent="0.3">
      <c r="A20" s="81" t="s">
        <v>524</v>
      </c>
      <c r="B20" s="69" t="s">
        <v>525</v>
      </c>
      <c r="C20" s="64" t="s">
        <v>526</v>
      </c>
      <c r="D20" s="6" t="s">
        <v>527</v>
      </c>
      <c r="E20" s="6"/>
      <c r="F20" s="6"/>
      <c r="G20" s="6"/>
    </row>
    <row r="21" spans="1:7" ht="18" customHeight="1" x14ac:dyDescent="0.3">
      <c r="A21" s="81" t="s">
        <v>528</v>
      </c>
      <c r="B21" s="69" t="s">
        <v>529</v>
      </c>
      <c r="C21" s="64" t="s">
        <v>507</v>
      </c>
      <c r="D21" s="6" t="s">
        <v>530</v>
      </c>
      <c r="E21" s="6"/>
      <c r="F21" s="6"/>
      <c r="G21" s="6"/>
    </row>
    <row r="22" spans="1:7" ht="30.75" customHeight="1" x14ac:dyDescent="0.3">
      <c r="A22" s="81" t="s">
        <v>531</v>
      </c>
      <c r="B22" s="64" t="s">
        <v>532</v>
      </c>
      <c r="C22" s="69" t="s">
        <v>533</v>
      </c>
      <c r="D22" s="6" t="s">
        <v>534</v>
      </c>
      <c r="E22" s="6"/>
      <c r="F22" s="6"/>
      <c r="G22" s="6"/>
    </row>
    <row r="23" spans="1:7" ht="30.75" customHeight="1" x14ac:dyDescent="0.3">
      <c r="A23" s="81" t="s">
        <v>535</v>
      </c>
      <c r="B23" s="69" t="s">
        <v>529</v>
      </c>
      <c r="C23" s="64" t="s">
        <v>507</v>
      </c>
      <c r="D23" s="6" t="s">
        <v>536</v>
      </c>
      <c r="E23" s="6"/>
      <c r="F23" s="6"/>
      <c r="G23" s="6"/>
    </row>
    <row r="24" spans="1:7" ht="30.75" customHeight="1" x14ac:dyDescent="0.3">
      <c r="A24" s="81" t="s">
        <v>537</v>
      </c>
      <c r="B24" s="69" t="s">
        <v>538</v>
      </c>
      <c r="C24" s="64" t="s">
        <v>539</v>
      </c>
      <c r="D24" s="6" t="s">
        <v>540</v>
      </c>
      <c r="E24" s="6"/>
      <c r="F24" s="6"/>
      <c r="G24" s="6"/>
    </row>
    <row r="25" spans="1:7" ht="43.5" customHeight="1" x14ac:dyDescent="0.3">
      <c r="A25" s="81" t="s">
        <v>541</v>
      </c>
      <c r="B25" s="69" t="s">
        <v>542</v>
      </c>
      <c r="C25" s="64" t="s">
        <v>543</v>
      </c>
      <c r="D25" s="6" t="s">
        <v>544</v>
      </c>
      <c r="E25" s="6"/>
      <c r="F25" s="6"/>
      <c r="G25" s="6"/>
    </row>
    <row r="26" spans="1:7" ht="43.5" customHeight="1" x14ac:dyDescent="0.3">
      <c r="A26" s="81" t="s">
        <v>545</v>
      </c>
      <c r="B26" s="82" t="s">
        <v>546</v>
      </c>
      <c r="C26" s="82" t="s">
        <v>547</v>
      </c>
      <c r="D26" s="6" t="s">
        <v>548</v>
      </c>
      <c r="E26" s="6"/>
      <c r="F26" s="6"/>
      <c r="G26" s="6"/>
    </row>
    <row r="27" spans="1:7" ht="30.75" customHeight="1" x14ac:dyDescent="0.3">
      <c r="A27" s="81" t="s">
        <v>549</v>
      </c>
      <c r="B27" s="82" t="s">
        <v>550</v>
      </c>
      <c r="C27" s="82" t="s">
        <v>551</v>
      </c>
      <c r="D27" s="6" t="s">
        <v>552</v>
      </c>
      <c r="E27" s="6"/>
      <c r="F27" s="6"/>
      <c r="G27" s="6"/>
    </row>
    <row r="29" spans="1:7" ht="31.5" customHeight="1" x14ac:dyDescent="0.3">
      <c r="A29" s="11" t="s">
        <v>553</v>
      </c>
      <c r="B29" s="11"/>
      <c r="C29" s="11"/>
      <c r="D29" s="11"/>
      <c r="E29" s="11"/>
      <c r="F29" s="11"/>
      <c r="G29" s="11"/>
    </row>
    <row r="31" spans="1:7" ht="15.6" x14ac:dyDescent="0.3">
      <c r="A31" s="15" t="s">
        <v>554</v>
      </c>
    </row>
    <row r="32" spans="1:7" ht="21.75" customHeight="1" x14ac:dyDescent="0.3">
      <c r="A32" s="16" t="s">
        <v>555</v>
      </c>
      <c r="B32" s="16" t="s">
        <v>110</v>
      </c>
      <c r="C32" s="16" t="s">
        <v>109</v>
      </c>
      <c r="D32" s="9" t="s">
        <v>255</v>
      </c>
      <c r="E32" s="9"/>
      <c r="F32" s="16" t="s">
        <v>256</v>
      </c>
      <c r="G32" s="16" t="s">
        <v>257</v>
      </c>
    </row>
    <row r="33" spans="1:7" ht="16.5" customHeight="1" x14ac:dyDescent="0.3">
      <c r="A33" s="69" t="s">
        <v>556</v>
      </c>
      <c r="B33" s="29" t="s">
        <v>260</v>
      </c>
      <c r="C33" s="29" t="s">
        <v>266</v>
      </c>
      <c r="D33" s="1" t="s">
        <v>557</v>
      </c>
      <c r="E33" s="1"/>
      <c r="F33" s="29">
        <v>4</v>
      </c>
      <c r="G33" s="29">
        <f>IF(F33="","",SUM($F$33:F33))</f>
        <v>4</v>
      </c>
    </row>
    <row r="34" spans="1:7" ht="16.5" customHeight="1" x14ac:dyDescent="0.3">
      <c r="A34" s="69" t="s">
        <v>558</v>
      </c>
      <c r="B34" s="29" t="s">
        <v>260</v>
      </c>
      <c r="C34" s="29" t="s">
        <v>266</v>
      </c>
      <c r="D34" s="1" t="s">
        <v>557</v>
      </c>
      <c r="E34" s="1"/>
      <c r="F34" s="29">
        <v>4</v>
      </c>
      <c r="G34" s="29">
        <f>IF(F34="","",SUM($F$33:F34))</f>
        <v>8</v>
      </c>
    </row>
    <row r="35" spans="1:7" ht="16.5" customHeight="1" x14ac:dyDescent="0.3">
      <c r="A35" s="69" t="s">
        <v>559</v>
      </c>
      <c r="B35" s="29" t="s">
        <v>260</v>
      </c>
      <c r="C35" s="29" t="s">
        <v>266</v>
      </c>
      <c r="D35" s="1" t="s">
        <v>557</v>
      </c>
      <c r="E35" s="1"/>
      <c r="F35" s="29">
        <v>4</v>
      </c>
      <c r="G35" s="29">
        <f>IF(F35="","",SUM($F$33:F35))</f>
        <v>12</v>
      </c>
    </row>
    <row r="36" spans="1:7" ht="16.5" customHeight="1" x14ac:dyDescent="0.3">
      <c r="A36" s="69" t="s">
        <v>560</v>
      </c>
      <c r="B36" s="29" t="s">
        <v>260</v>
      </c>
      <c r="C36" s="29" t="s">
        <v>266</v>
      </c>
      <c r="D36" s="1" t="s">
        <v>557</v>
      </c>
      <c r="E36" s="1"/>
      <c r="F36" s="29">
        <v>4</v>
      </c>
      <c r="G36" s="29">
        <f>IF(F36="","",SUM($F$33:F36))</f>
        <v>16</v>
      </c>
    </row>
    <row r="37" spans="1:7" ht="16.5" customHeight="1" x14ac:dyDescent="0.3">
      <c r="A37" s="69" t="s">
        <v>561</v>
      </c>
      <c r="B37" s="29" t="s">
        <v>260</v>
      </c>
      <c r="C37" s="29" t="s">
        <v>266</v>
      </c>
      <c r="D37" s="1" t="s">
        <v>557</v>
      </c>
      <c r="E37" s="1"/>
      <c r="F37" s="29">
        <v>4</v>
      </c>
      <c r="G37" s="29">
        <f>IF(F37="","",SUM($F$33:F37))</f>
        <v>20</v>
      </c>
    </row>
    <row r="38" spans="1:7" ht="16.5" customHeight="1" x14ac:dyDescent="0.3">
      <c r="A38" s="69" t="s">
        <v>562</v>
      </c>
      <c r="B38" s="29" t="s">
        <v>260</v>
      </c>
      <c r="C38" s="29" t="s">
        <v>266</v>
      </c>
      <c r="D38" s="1" t="s">
        <v>557</v>
      </c>
      <c r="E38" s="1"/>
      <c r="F38" s="29">
        <v>4</v>
      </c>
      <c r="G38" s="29">
        <f>IF(F38="","",SUM($F$33:F38))</f>
        <v>24</v>
      </c>
    </row>
    <row r="39" spans="1:7" ht="16.5" customHeight="1" x14ac:dyDescent="0.3">
      <c r="A39" s="69" t="s">
        <v>563</v>
      </c>
      <c r="B39" s="29" t="s">
        <v>260</v>
      </c>
      <c r="C39" s="29" t="s">
        <v>266</v>
      </c>
      <c r="D39" s="1" t="s">
        <v>557</v>
      </c>
      <c r="E39" s="1"/>
      <c r="F39" s="29">
        <v>4</v>
      </c>
      <c r="G39" s="29">
        <f>IF(F39="","",SUM($F$33:F39))</f>
        <v>28</v>
      </c>
    </row>
    <row r="40" spans="1:7" ht="16.5" customHeight="1" x14ac:dyDescent="0.3">
      <c r="A40" s="69" t="s">
        <v>564</v>
      </c>
      <c r="B40" s="29" t="s">
        <v>260</v>
      </c>
      <c r="C40" s="29" t="s">
        <v>266</v>
      </c>
      <c r="D40" s="1" t="s">
        <v>557</v>
      </c>
      <c r="E40" s="1"/>
      <c r="F40" s="29">
        <v>4</v>
      </c>
      <c r="G40" s="29">
        <f>IF(F40="","",SUM($F$33:F40))</f>
        <v>32</v>
      </c>
    </row>
    <row r="41" spans="1:7" ht="16.5" customHeight="1" x14ac:dyDescent="0.3">
      <c r="A41" s="69" t="s">
        <v>565</v>
      </c>
      <c r="B41" s="29" t="s">
        <v>260</v>
      </c>
      <c r="C41" s="29" t="s">
        <v>262</v>
      </c>
      <c r="D41" s="1" t="s">
        <v>261</v>
      </c>
      <c r="E41" s="1"/>
      <c r="F41" s="29">
        <v>4</v>
      </c>
      <c r="G41" s="29">
        <f>IF(F41="","",SUM($F$33:F41))</f>
        <v>36</v>
      </c>
    </row>
    <row r="42" spans="1:7" ht="16.5" customHeight="1" x14ac:dyDescent="0.3">
      <c r="A42" s="69" t="s">
        <v>566</v>
      </c>
      <c r="B42" s="29" t="s">
        <v>260</v>
      </c>
      <c r="C42" s="29" t="s">
        <v>262</v>
      </c>
      <c r="D42" s="1" t="s">
        <v>278</v>
      </c>
      <c r="E42" s="1"/>
      <c r="F42" s="29">
        <v>4</v>
      </c>
      <c r="G42" s="29">
        <f>IF(F42="","",SUM($F$33:F42))</f>
        <v>40</v>
      </c>
    </row>
    <row r="43" spans="1:7" ht="16.5" customHeight="1" x14ac:dyDescent="0.3">
      <c r="A43" s="69" t="s">
        <v>567</v>
      </c>
      <c r="B43" s="29" t="s">
        <v>260</v>
      </c>
      <c r="C43" s="29" t="s">
        <v>262</v>
      </c>
      <c r="D43" s="1" t="s">
        <v>287</v>
      </c>
      <c r="E43" s="1"/>
      <c r="F43" s="29">
        <v>4</v>
      </c>
      <c r="G43" s="29">
        <f>IF(F43="","",SUM($F$33:F43))</f>
        <v>44</v>
      </c>
    </row>
    <row r="44" spans="1:7" ht="16.5" customHeight="1" x14ac:dyDescent="0.3">
      <c r="A44" s="69" t="s">
        <v>568</v>
      </c>
      <c r="B44" s="29" t="s">
        <v>260</v>
      </c>
      <c r="C44" s="29" t="s">
        <v>262</v>
      </c>
      <c r="D44" s="1" t="s">
        <v>295</v>
      </c>
      <c r="E44" s="1"/>
      <c r="F44" s="29">
        <v>4</v>
      </c>
      <c r="G44" s="29">
        <f>IF(F44="","",SUM($F$33:F44))</f>
        <v>48</v>
      </c>
    </row>
    <row r="45" spans="1:7" ht="16.5" customHeight="1" x14ac:dyDescent="0.3">
      <c r="A45" s="69" t="s">
        <v>569</v>
      </c>
      <c r="B45" s="29" t="s">
        <v>260</v>
      </c>
      <c r="C45" s="29" t="s">
        <v>262</v>
      </c>
      <c r="D45" s="1" t="s">
        <v>304</v>
      </c>
      <c r="E45" s="1"/>
      <c r="F45" s="29">
        <v>4</v>
      </c>
      <c r="G45" s="29">
        <f>IF(F45="","",SUM($F$33:F45))</f>
        <v>52</v>
      </c>
    </row>
    <row r="46" spans="1:7" ht="16.5" customHeight="1" x14ac:dyDescent="0.3">
      <c r="A46" s="67" t="s">
        <v>570</v>
      </c>
      <c r="B46" s="66" t="s">
        <v>313</v>
      </c>
      <c r="C46" s="66" t="s">
        <v>262</v>
      </c>
      <c r="D46" s="92" t="s">
        <v>330</v>
      </c>
      <c r="E46" s="92"/>
      <c r="F46" s="66"/>
      <c r="G46" s="66" t="str">
        <f>IF(F46="","",SUM($F$33:F46))</f>
        <v/>
      </c>
    </row>
    <row r="47" spans="1:7" ht="16.5" customHeight="1" x14ac:dyDescent="0.3">
      <c r="A47" s="69" t="s">
        <v>571</v>
      </c>
      <c r="B47" s="29" t="s">
        <v>260</v>
      </c>
      <c r="C47" s="29" t="s">
        <v>266</v>
      </c>
      <c r="D47" s="1" t="s">
        <v>572</v>
      </c>
      <c r="E47" s="1"/>
      <c r="F47" s="29">
        <v>4</v>
      </c>
      <c r="G47" s="29">
        <f>IF(F47="","",SUM($F$33:F47))</f>
        <v>56</v>
      </c>
    </row>
    <row r="48" spans="1:7" ht="16.5" customHeight="1" x14ac:dyDescent="0.3">
      <c r="A48" s="69" t="s">
        <v>573</v>
      </c>
      <c r="B48" s="29" t="s">
        <v>260</v>
      </c>
      <c r="C48" s="29" t="s">
        <v>266</v>
      </c>
      <c r="D48" s="1" t="s">
        <v>572</v>
      </c>
      <c r="E48" s="1"/>
      <c r="F48" s="29">
        <v>4</v>
      </c>
      <c r="G48" s="29">
        <f>IF(F48="","",SUM($F$33:F48))</f>
        <v>60</v>
      </c>
    </row>
    <row r="49" spans="1:7" ht="16.5" customHeight="1" x14ac:dyDescent="0.3">
      <c r="A49" s="69" t="s">
        <v>574</v>
      </c>
      <c r="B49" s="29" t="s">
        <v>260</v>
      </c>
      <c r="C49" s="29" t="s">
        <v>266</v>
      </c>
      <c r="D49" s="1" t="s">
        <v>572</v>
      </c>
      <c r="E49" s="1"/>
      <c r="F49" s="29">
        <v>4</v>
      </c>
      <c r="G49" s="29">
        <f>IF(F49="","",SUM($F$33:F49))</f>
        <v>64</v>
      </c>
    </row>
    <row r="50" spans="1:7" ht="16.5" customHeight="1" x14ac:dyDescent="0.3">
      <c r="A50" s="69" t="s">
        <v>575</v>
      </c>
      <c r="B50" s="29" t="s">
        <v>260</v>
      </c>
      <c r="C50" s="29" t="s">
        <v>266</v>
      </c>
      <c r="D50" s="1" t="s">
        <v>572</v>
      </c>
      <c r="E50" s="1"/>
      <c r="F50" s="29">
        <v>4</v>
      </c>
      <c r="G50" s="29">
        <f>IF(F50="","",SUM($F$33:F50))</f>
        <v>68</v>
      </c>
    </row>
    <row r="51" spans="1:7" ht="16.5" customHeight="1" x14ac:dyDescent="0.3">
      <c r="A51" s="69" t="s">
        <v>576</v>
      </c>
      <c r="B51" s="29" t="s">
        <v>260</v>
      </c>
      <c r="C51" s="29" t="s">
        <v>266</v>
      </c>
      <c r="D51" s="1" t="s">
        <v>572</v>
      </c>
      <c r="E51" s="1"/>
      <c r="F51" s="29">
        <v>4</v>
      </c>
      <c r="G51" s="29">
        <f>IF(F51="","",SUM($F$33:F51))</f>
        <v>72</v>
      </c>
    </row>
    <row r="52" spans="1:7" ht="16.5" customHeight="1" x14ac:dyDescent="0.3">
      <c r="A52" s="69" t="s">
        <v>577</v>
      </c>
      <c r="B52" s="29" t="s">
        <v>260</v>
      </c>
      <c r="C52" s="29" t="s">
        <v>266</v>
      </c>
      <c r="D52" s="1" t="s">
        <v>572</v>
      </c>
      <c r="E52" s="1"/>
      <c r="F52" s="29">
        <v>4</v>
      </c>
      <c r="G52" s="29">
        <f>IF(F52="","",SUM($F$33:F52))</f>
        <v>76</v>
      </c>
    </row>
    <row r="53" spans="1:7" ht="16.5" customHeight="1" x14ac:dyDescent="0.3">
      <c r="A53" s="69" t="s">
        <v>578</v>
      </c>
      <c r="B53" s="29" t="s">
        <v>260</v>
      </c>
      <c r="C53" s="29" t="s">
        <v>266</v>
      </c>
      <c r="D53" s="1" t="s">
        <v>572</v>
      </c>
      <c r="E53" s="1"/>
      <c r="F53" s="29">
        <v>4</v>
      </c>
      <c r="G53" s="29">
        <f>IF(F53="","",SUM($F$33:F53))</f>
        <v>80</v>
      </c>
    </row>
    <row r="54" spans="1:7" ht="16.5" customHeight="1" x14ac:dyDescent="0.3">
      <c r="A54" s="67" t="s">
        <v>579</v>
      </c>
      <c r="B54" s="66" t="s">
        <v>313</v>
      </c>
      <c r="C54" s="66" t="s">
        <v>262</v>
      </c>
      <c r="D54" s="92" t="s">
        <v>333</v>
      </c>
      <c r="E54" s="92"/>
      <c r="F54" s="66"/>
      <c r="G54" s="66" t="str">
        <f>IF(F54="","",SUM($F$33:F54))</f>
        <v/>
      </c>
    </row>
    <row r="55" spans="1:7" ht="16.5" customHeight="1" x14ac:dyDescent="0.3">
      <c r="A55" s="67" t="s">
        <v>580</v>
      </c>
      <c r="B55" s="66" t="s">
        <v>260</v>
      </c>
      <c r="C55" s="66" t="s">
        <v>266</v>
      </c>
      <c r="D55" s="92" t="s">
        <v>316</v>
      </c>
      <c r="E55" s="92"/>
      <c r="F55" s="66"/>
      <c r="G55" s="66" t="str">
        <f>IF(F55="","",SUM($F$33:F55))</f>
        <v/>
      </c>
    </row>
    <row r="56" spans="1:7" x14ac:dyDescent="0.3">
      <c r="A56" s="28"/>
      <c r="B56" s="28"/>
      <c r="C56" s="28"/>
      <c r="D56" s="93" t="s">
        <v>319</v>
      </c>
      <c r="E56" s="93"/>
      <c r="F56" s="28">
        <f>SUM(F33:F55)</f>
        <v>80</v>
      </c>
      <c r="G56" s="28"/>
    </row>
    <row r="57" spans="1:7" ht="15.6" x14ac:dyDescent="0.3">
      <c r="A57" s="15" t="s">
        <v>581</v>
      </c>
    </row>
    <row r="58" spans="1:7" ht="24" customHeight="1" x14ac:dyDescent="0.3">
      <c r="A58" s="16" t="s">
        <v>3</v>
      </c>
      <c r="B58" s="16" t="s">
        <v>582</v>
      </c>
      <c r="C58" s="16" t="s">
        <v>503</v>
      </c>
      <c r="D58" s="9" t="s">
        <v>583</v>
      </c>
      <c r="E58" s="9"/>
      <c r="F58" s="9"/>
      <c r="G58" s="9"/>
    </row>
    <row r="59" spans="1:7" ht="30.75" customHeight="1" x14ac:dyDescent="0.3">
      <c r="A59" s="81" t="s">
        <v>584</v>
      </c>
      <c r="B59" s="80" t="s">
        <v>585</v>
      </c>
      <c r="C59" s="80" t="s">
        <v>586</v>
      </c>
      <c r="D59" s="4" t="s">
        <v>587</v>
      </c>
      <c r="E59" s="4"/>
      <c r="F59" s="4"/>
      <c r="G59" s="4"/>
    </row>
    <row r="60" spans="1:7" ht="30.75" customHeight="1" x14ac:dyDescent="0.3">
      <c r="A60" s="81" t="s">
        <v>588</v>
      </c>
      <c r="B60" s="80" t="s">
        <v>589</v>
      </c>
      <c r="C60" s="80" t="s">
        <v>590</v>
      </c>
      <c r="D60" s="4" t="s">
        <v>591</v>
      </c>
      <c r="E60" s="4"/>
      <c r="F60" s="4"/>
      <c r="G60" s="4"/>
    </row>
    <row r="61" spans="1:7" ht="30.75" customHeight="1" x14ac:dyDescent="0.3">
      <c r="A61" s="81" t="s">
        <v>592</v>
      </c>
      <c r="B61" s="80" t="s">
        <v>593</v>
      </c>
      <c r="C61" s="80" t="s">
        <v>594</v>
      </c>
      <c r="D61" s="4" t="s">
        <v>595</v>
      </c>
      <c r="E61" s="4"/>
      <c r="F61" s="4"/>
      <c r="G61" s="4"/>
    </row>
    <row r="62" spans="1:7" ht="30.75" customHeight="1" x14ac:dyDescent="0.3">
      <c r="A62" s="81" t="s">
        <v>18</v>
      </c>
      <c r="B62" s="80" t="s">
        <v>596</v>
      </c>
      <c r="C62" s="80" t="s">
        <v>597</v>
      </c>
      <c r="D62" s="4" t="s">
        <v>598</v>
      </c>
      <c r="E62" s="4"/>
      <c r="F62" s="4"/>
      <c r="G62" s="4"/>
    </row>
    <row r="63" spans="1:7" ht="30.75" customHeight="1" x14ac:dyDescent="0.3">
      <c r="A63" s="81" t="s">
        <v>22</v>
      </c>
      <c r="B63" s="80" t="s">
        <v>599</v>
      </c>
      <c r="C63" s="80" t="s">
        <v>600</v>
      </c>
      <c r="D63" s="4" t="s">
        <v>601</v>
      </c>
      <c r="E63" s="4"/>
      <c r="F63" s="4"/>
      <c r="G63" s="4"/>
    </row>
    <row r="64" spans="1:7" ht="30.75" customHeight="1" x14ac:dyDescent="0.3">
      <c r="A64" s="81" t="s">
        <v>26</v>
      </c>
      <c r="B64" s="80" t="s">
        <v>602</v>
      </c>
      <c r="C64" s="80" t="s">
        <v>603</v>
      </c>
      <c r="D64" s="4" t="s">
        <v>604</v>
      </c>
      <c r="E64" s="4"/>
      <c r="F64" s="4"/>
      <c r="G64" s="4"/>
    </row>
    <row r="65" spans="1:7" ht="18" customHeight="1" x14ac:dyDescent="0.3">
      <c r="A65" s="81" t="s">
        <v>605</v>
      </c>
      <c r="B65" s="80" t="s">
        <v>606</v>
      </c>
      <c r="C65" s="80" t="s">
        <v>607</v>
      </c>
      <c r="D65" s="4" t="s">
        <v>608</v>
      </c>
      <c r="E65" s="4"/>
      <c r="F65" s="4"/>
      <c r="G65" s="4"/>
    </row>
    <row r="69" spans="1:7" ht="15.6" x14ac:dyDescent="0.3">
      <c r="A69" s="15" t="s">
        <v>609</v>
      </c>
    </row>
    <row r="70" spans="1:7" ht="18" customHeight="1" x14ac:dyDescent="0.3">
      <c r="A70" s="8" t="s">
        <v>610</v>
      </c>
      <c r="B70" s="8"/>
      <c r="C70" s="8"/>
      <c r="D70" s="8"/>
      <c r="E70" s="8"/>
      <c r="F70" s="8"/>
      <c r="G70" s="8"/>
    </row>
    <row r="71" spans="1:7" ht="30.75" customHeight="1" x14ac:dyDescent="0.3">
      <c r="A71" s="8" t="s">
        <v>611</v>
      </c>
      <c r="B71" s="8"/>
      <c r="C71" s="8"/>
      <c r="D71" s="8"/>
      <c r="E71" s="8"/>
      <c r="F71" s="8"/>
      <c r="G71" s="8"/>
    </row>
    <row r="72" spans="1:7" ht="18" customHeight="1" x14ac:dyDescent="0.3">
      <c r="A72" s="8" t="s">
        <v>612</v>
      </c>
      <c r="B72" s="8"/>
      <c r="C72" s="8"/>
      <c r="D72" s="8"/>
      <c r="E72" s="8"/>
      <c r="F72" s="8"/>
      <c r="G72" s="8"/>
    </row>
    <row r="73" spans="1:7" ht="30.75" customHeight="1" x14ac:dyDescent="0.3">
      <c r="A73" s="8" t="s">
        <v>613</v>
      </c>
      <c r="B73" s="8"/>
      <c r="C73" s="8"/>
      <c r="D73" s="8"/>
      <c r="E73" s="8"/>
      <c r="F73" s="8"/>
      <c r="G73" s="8"/>
    </row>
    <row r="74" spans="1:7" ht="18" customHeight="1" x14ac:dyDescent="0.3">
      <c r="A74" s="8" t="s">
        <v>614</v>
      </c>
      <c r="B74" s="8"/>
      <c r="C74" s="8"/>
      <c r="D74" s="8"/>
      <c r="E74" s="8"/>
      <c r="F74" s="8"/>
      <c r="G74" s="8"/>
    </row>
    <row r="75" spans="1:7" ht="18" customHeight="1" x14ac:dyDescent="0.3">
      <c r="A75" s="8" t="s">
        <v>615</v>
      </c>
      <c r="B75" s="8"/>
      <c r="C75" s="8"/>
      <c r="D75" s="8"/>
      <c r="E75" s="8"/>
      <c r="F75" s="8"/>
      <c r="G75" s="8"/>
    </row>
    <row r="76" spans="1:7" ht="30.75" customHeight="1" x14ac:dyDescent="0.3">
      <c r="A76" s="8" t="s">
        <v>616</v>
      </c>
      <c r="B76" s="8"/>
      <c r="C76" s="8"/>
      <c r="D76" s="8"/>
      <c r="E76" s="8"/>
      <c r="F76" s="8"/>
      <c r="G76" s="8"/>
    </row>
    <row r="77" spans="1:7" ht="30.75" customHeight="1" x14ac:dyDescent="0.3">
      <c r="A77" s="94" t="s">
        <v>617</v>
      </c>
      <c r="B77" s="94"/>
      <c r="C77" s="94"/>
      <c r="D77" s="94"/>
      <c r="E77" s="94"/>
      <c r="F77" s="94"/>
      <c r="G77" s="94"/>
    </row>
  </sheetData>
  <mergeCells count="65">
    <mergeCell ref="A73:G73"/>
    <mergeCell ref="A74:G74"/>
    <mergeCell ref="A75:G75"/>
    <mergeCell ref="A76:G76"/>
    <mergeCell ref="A77:G77"/>
    <mergeCell ref="D64:G64"/>
    <mergeCell ref="D65:G65"/>
    <mergeCell ref="A70:G70"/>
    <mergeCell ref="A71:G71"/>
    <mergeCell ref="A72:G72"/>
    <mergeCell ref="D59:G59"/>
    <mergeCell ref="D60:G60"/>
    <mergeCell ref="D61:G61"/>
    <mergeCell ref="D62:G62"/>
    <mergeCell ref="D63:G63"/>
    <mergeCell ref="D53:E53"/>
    <mergeCell ref="D54:E54"/>
    <mergeCell ref="D55:E55"/>
    <mergeCell ref="D56:E56"/>
    <mergeCell ref="D58:G58"/>
    <mergeCell ref="D48:E48"/>
    <mergeCell ref="D49:E49"/>
    <mergeCell ref="D50:E50"/>
    <mergeCell ref="D51:E51"/>
    <mergeCell ref="D52:E52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D33:E33"/>
    <mergeCell ref="D34:E34"/>
    <mergeCell ref="D35:E35"/>
    <mergeCell ref="D36:E36"/>
    <mergeCell ref="D37:E37"/>
    <mergeCell ref="D25:G25"/>
    <mergeCell ref="D26:G26"/>
    <mergeCell ref="D27:G27"/>
    <mergeCell ref="A29:G29"/>
    <mergeCell ref="D32:E32"/>
    <mergeCell ref="D20:G20"/>
    <mergeCell ref="D21:G21"/>
    <mergeCell ref="D22:G22"/>
    <mergeCell ref="D23:G23"/>
    <mergeCell ref="D24:G24"/>
    <mergeCell ref="D15:G15"/>
    <mergeCell ref="D16:G16"/>
    <mergeCell ref="D17:G17"/>
    <mergeCell ref="D18:G18"/>
    <mergeCell ref="D19:G19"/>
    <mergeCell ref="D8:G8"/>
    <mergeCell ref="D9:G9"/>
    <mergeCell ref="D10:G10"/>
    <mergeCell ref="D11:G11"/>
    <mergeCell ref="D14:G14"/>
    <mergeCell ref="A1:G1"/>
    <mergeCell ref="A2:G2"/>
    <mergeCell ref="D5:G5"/>
    <mergeCell ref="D6:G6"/>
    <mergeCell ref="D7:G7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F3141"/>
    <pageSetUpPr fitToPage="1"/>
  </sheetPr>
  <dimension ref="A1:G35"/>
  <sheetViews>
    <sheetView showGridLines="0" zoomScaleNormal="100" workbookViewId="0"/>
  </sheetViews>
  <sheetFormatPr defaultColWidth="8.6640625" defaultRowHeight="14.4" x14ac:dyDescent="0.3"/>
  <cols>
    <col min="1" max="1" width="24" customWidth="1"/>
    <col min="2" max="6" width="16" customWidth="1"/>
    <col min="7" max="7" width="18" customWidth="1"/>
  </cols>
  <sheetData>
    <row r="1" spans="1:7" ht="25.5" customHeight="1" x14ac:dyDescent="0.3">
      <c r="A1" s="14" t="s">
        <v>618</v>
      </c>
      <c r="B1" s="14"/>
      <c r="C1" s="14"/>
      <c r="D1" s="14"/>
      <c r="E1" s="14"/>
      <c r="F1" s="14"/>
      <c r="G1" s="14"/>
    </row>
    <row r="2" spans="1:7" ht="15.75" customHeight="1" x14ac:dyDescent="0.3">
      <c r="A2" s="13" t="s">
        <v>619</v>
      </c>
      <c r="B2" s="13"/>
      <c r="C2" s="13"/>
      <c r="D2" s="13"/>
      <c r="E2" s="13"/>
      <c r="F2" s="13"/>
      <c r="G2" s="13"/>
    </row>
    <row r="4" spans="1:7" ht="15.6" x14ac:dyDescent="0.3">
      <c r="A4" s="15" t="s">
        <v>620</v>
      </c>
    </row>
    <row r="5" spans="1:7" ht="24" customHeight="1" x14ac:dyDescent="0.3">
      <c r="A5" s="16" t="s">
        <v>502</v>
      </c>
      <c r="B5" s="9" t="s">
        <v>621</v>
      </c>
      <c r="C5" s="9"/>
      <c r="D5" s="9" t="s">
        <v>622</v>
      </c>
      <c r="E5" s="9"/>
      <c r="F5" s="9"/>
      <c r="G5" s="9"/>
    </row>
    <row r="6" spans="1:7" ht="30.75" customHeight="1" x14ac:dyDescent="0.3">
      <c r="A6" s="81" t="s">
        <v>623</v>
      </c>
      <c r="B6" s="95" t="s">
        <v>624</v>
      </c>
      <c r="C6" s="95"/>
      <c r="D6" s="1" t="s">
        <v>625</v>
      </c>
      <c r="E6" s="1"/>
      <c r="F6" s="1"/>
      <c r="G6" s="1"/>
    </row>
    <row r="7" spans="1:7" ht="18" customHeight="1" x14ac:dyDescent="0.3">
      <c r="A7" s="81" t="s">
        <v>626</v>
      </c>
      <c r="B7" s="1" t="s">
        <v>627</v>
      </c>
      <c r="C7" s="1"/>
      <c r="D7" s="95" t="s">
        <v>628</v>
      </c>
      <c r="E7" s="95"/>
      <c r="F7" s="95"/>
      <c r="G7" s="95"/>
    </row>
    <row r="8" spans="1:7" ht="18" customHeight="1" x14ac:dyDescent="0.3">
      <c r="A8" s="81" t="s">
        <v>629</v>
      </c>
      <c r="B8" s="95" t="s">
        <v>630</v>
      </c>
      <c r="C8" s="95"/>
      <c r="D8" s="1" t="s">
        <v>631</v>
      </c>
      <c r="E8" s="1"/>
      <c r="F8" s="1"/>
      <c r="G8" s="1"/>
    </row>
    <row r="9" spans="1:7" ht="30.75" customHeight="1" x14ac:dyDescent="0.3">
      <c r="A9" s="81" t="s">
        <v>22</v>
      </c>
      <c r="B9" s="95" t="s">
        <v>632</v>
      </c>
      <c r="C9" s="95"/>
      <c r="D9" s="1" t="s">
        <v>633</v>
      </c>
      <c r="E9" s="1"/>
      <c r="F9" s="1"/>
      <c r="G9" s="1"/>
    </row>
    <row r="10" spans="1:7" ht="18" customHeight="1" x14ac:dyDescent="0.3">
      <c r="A10" s="81" t="s">
        <v>634</v>
      </c>
      <c r="B10" s="95" t="s">
        <v>635</v>
      </c>
      <c r="C10" s="95"/>
      <c r="D10" s="1" t="s">
        <v>636</v>
      </c>
      <c r="E10" s="1"/>
      <c r="F10" s="1"/>
      <c r="G10" s="1"/>
    </row>
    <row r="11" spans="1:7" ht="30.75" customHeight="1" x14ac:dyDescent="0.3">
      <c r="A11" s="81" t="s">
        <v>637</v>
      </c>
      <c r="B11" s="6" t="s">
        <v>638</v>
      </c>
      <c r="C11" s="6"/>
      <c r="D11" s="6" t="s">
        <v>639</v>
      </c>
      <c r="E11" s="6"/>
      <c r="F11" s="6"/>
      <c r="G11" s="6"/>
    </row>
    <row r="12" spans="1:7" ht="30.75" customHeight="1" x14ac:dyDescent="0.3">
      <c r="A12" s="81" t="s">
        <v>640</v>
      </c>
      <c r="B12" s="6" t="s">
        <v>641</v>
      </c>
      <c r="C12" s="6"/>
      <c r="D12" s="6" t="s">
        <v>642</v>
      </c>
      <c r="E12" s="6"/>
      <c r="F12" s="6"/>
      <c r="G12" s="6"/>
    </row>
    <row r="13" spans="1:7" ht="18" customHeight="1" x14ac:dyDescent="0.3">
      <c r="A13" s="81" t="s">
        <v>643</v>
      </c>
      <c r="B13" s="6" t="s">
        <v>644</v>
      </c>
      <c r="C13" s="6"/>
      <c r="D13" s="6" t="s">
        <v>644</v>
      </c>
      <c r="E13" s="6"/>
      <c r="F13" s="6"/>
      <c r="G13" s="6"/>
    </row>
    <row r="15" spans="1:7" ht="25.5" customHeight="1" x14ac:dyDescent="0.3">
      <c r="A15" s="11" t="s">
        <v>645</v>
      </c>
      <c r="B15" s="11"/>
      <c r="C15" s="11"/>
      <c r="D15" s="11"/>
      <c r="E15" s="11"/>
      <c r="F15" s="11"/>
      <c r="G15" s="11"/>
    </row>
    <row r="17" spans="1:7" ht="15.6" x14ac:dyDescent="0.3">
      <c r="A17" s="15" t="s">
        <v>646</v>
      </c>
    </row>
    <row r="18" spans="1:7" ht="21.75" customHeight="1" x14ac:dyDescent="0.3">
      <c r="A18" s="16" t="s">
        <v>647</v>
      </c>
      <c r="B18" s="16" t="s">
        <v>111</v>
      </c>
      <c r="C18" s="16" t="s">
        <v>112</v>
      </c>
      <c r="D18" s="16" t="s">
        <v>113</v>
      </c>
      <c r="E18" s="16" t="s">
        <v>114</v>
      </c>
      <c r="F18" s="16" t="s">
        <v>115</v>
      </c>
      <c r="G18" s="16" t="s">
        <v>116</v>
      </c>
    </row>
    <row r="19" spans="1:7" ht="39.75" customHeight="1" x14ac:dyDescent="0.3">
      <c r="A19" s="28" t="s">
        <v>648</v>
      </c>
      <c r="B19" s="32" t="s">
        <v>649</v>
      </c>
      <c r="C19" s="33" t="s">
        <v>650</v>
      </c>
      <c r="D19" s="32" t="s">
        <v>649</v>
      </c>
      <c r="E19" s="33" t="s">
        <v>650</v>
      </c>
      <c r="F19" s="31" t="s">
        <v>651</v>
      </c>
      <c r="G19" s="31" t="s">
        <v>652</v>
      </c>
    </row>
    <row r="20" spans="1:7" ht="39.75" customHeight="1" x14ac:dyDescent="0.3">
      <c r="A20" s="28" t="s">
        <v>653</v>
      </c>
      <c r="B20" s="83" t="s">
        <v>654</v>
      </c>
      <c r="C20" s="33" t="s">
        <v>655</v>
      </c>
      <c r="D20" s="83" t="s">
        <v>656</v>
      </c>
      <c r="E20" s="33" t="s">
        <v>655</v>
      </c>
      <c r="F20" s="31" t="s">
        <v>657</v>
      </c>
      <c r="G20" s="31" t="s">
        <v>657</v>
      </c>
    </row>
    <row r="22" spans="1:7" ht="31.5" customHeight="1" x14ac:dyDescent="0.3">
      <c r="A22" s="8" t="s">
        <v>658</v>
      </c>
      <c r="B22" s="8"/>
      <c r="C22" s="8"/>
      <c r="D22" s="8"/>
      <c r="E22" s="8"/>
      <c r="F22" s="8"/>
      <c r="G22" s="8"/>
    </row>
    <row r="24" spans="1:7" ht="15.6" x14ac:dyDescent="0.3">
      <c r="A24" s="15" t="s">
        <v>659</v>
      </c>
    </row>
    <row r="25" spans="1:7" ht="21.75" customHeight="1" x14ac:dyDescent="0.3">
      <c r="A25" s="9" t="s">
        <v>660</v>
      </c>
      <c r="B25" s="9"/>
      <c r="C25" s="9"/>
      <c r="D25" s="9" t="s">
        <v>661</v>
      </c>
      <c r="E25" s="9"/>
      <c r="F25" s="9"/>
      <c r="G25" s="9"/>
    </row>
    <row r="26" spans="1:7" ht="30.75" customHeight="1" x14ac:dyDescent="0.3">
      <c r="A26" s="96" t="s">
        <v>662</v>
      </c>
      <c r="B26" s="96"/>
      <c r="C26" s="96"/>
      <c r="D26" s="97" t="s">
        <v>663</v>
      </c>
      <c r="E26" s="97"/>
      <c r="F26" s="97"/>
      <c r="G26" s="97"/>
    </row>
    <row r="27" spans="1:7" ht="30.75" customHeight="1" x14ac:dyDescent="0.3">
      <c r="A27" s="96" t="s">
        <v>664</v>
      </c>
      <c r="B27" s="96"/>
      <c r="C27" s="96"/>
      <c r="D27" s="97" t="s">
        <v>665</v>
      </c>
      <c r="E27" s="97"/>
      <c r="F27" s="97"/>
      <c r="G27" s="97"/>
    </row>
    <row r="28" spans="1:7" ht="30.75" customHeight="1" x14ac:dyDescent="0.3">
      <c r="A28" s="96" t="s">
        <v>666</v>
      </c>
      <c r="B28" s="96"/>
      <c r="C28" s="96"/>
      <c r="D28" s="97" t="s">
        <v>667</v>
      </c>
      <c r="E28" s="97"/>
      <c r="F28" s="97"/>
      <c r="G28" s="97"/>
    </row>
    <row r="29" spans="1:7" ht="30.75" customHeight="1" x14ac:dyDescent="0.3">
      <c r="A29" s="96" t="s">
        <v>668</v>
      </c>
      <c r="B29" s="96"/>
      <c r="C29" s="96"/>
      <c r="D29" s="97" t="s">
        <v>669</v>
      </c>
      <c r="E29" s="97"/>
      <c r="F29" s="97"/>
      <c r="G29" s="97"/>
    </row>
    <row r="32" spans="1:7" ht="15.6" x14ac:dyDescent="0.3">
      <c r="A32" s="15" t="s">
        <v>670</v>
      </c>
    </row>
    <row r="33" spans="1:7" ht="30.75" customHeight="1" x14ac:dyDescent="0.3">
      <c r="A33" s="8" t="s">
        <v>671</v>
      </c>
      <c r="B33" s="8"/>
      <c r="C33" s="8"/>
      <c r="D33" s="8"/>
      <c r="E33" s="8"/>
      <c r="F33" s="8"/>
      <c r="G33" s="8"/>
    </row>
    <row r="34" spans="1:7" ht="30.75" customHeight="1" x14ac:dyDescent="0.3">
      <c r="A34" s="8" t="s">
        <v>672</v>
      </c>
      <c r="B34" s="8"/>
      <c r="C34" s="8"/>
      <c r="D34" s="8"/>
      <c r="E34" s="8"/>
      <c r="F34" s="8"/>
      <c r="G34" s="8"/>
    </row>
    <row r="35" spans="1:7" ht="30.75" customHeight="1" x14ac:dyDescent="0.3">
      <c r="A35" s="94" t="s">
        <v>673</v>
      </c>
      <c r="B35" s="94"/>
      <c r="C35" s="94"/>
      <c r="D35" s="94"/>
      <c r="E35" s="94"/>
      <c r="F35" s="94"/>
      <c r="G35" s="94"/>
    </row>
  </sheetData>
  <mergeCells count="35">
    <mergeCell ref="A29:C29"/>
    <mergeCell ref="D29:G29"/>
    <mergeCell ref="A33:G33"/>
    <mergeCell ref="A34:G34"/>
    <mergeCell ref="A35:G35"/>
    <mergeCell ref="A26:C26"/>
    <mergeCell ref="D26:G26"/>
    <mergeCell ref="A27:C27"/>
    <mergeCell ref="D27:G27"/>
    <mergeCell ref="A28:C28"/>
    <mergeCell ref="D28:G28"/>
    <mergeCell ref="B13:C13"/>
    <mergeCell ref="D13:G13"/>
    <mergeCell ref="A15:G15"/>
    <mergeCell ref="A22:G22"/>
    <mergeCell ref="A25:C25"/>
    <mergeCell ref="D25:G25"/>
    <mergeCell ref="B10:C10"/>
    <mergeCell ref="D10:G10"/>
    <mergeCell ref="B11:C11"/>
    <mergeCell ref="D11:G11"/>
    <mergeCell ref="B12:C12"/>
    <mergeCell ref="D12:G12"/>
    <mergeCell ref="B7:C7"/>
    <mergeCell ref="D7:G7"/>
    <mergeCell ref="B8:C8"/>
    <mergeCell ref="D8:G8"/>
    <mergeCell ref="B9:C9"/>
    <mergeCell ref="D9:G9"/>
    <mergeCell ref="A1:G1"/>
    <mergeCell ref="A2:G2"/>
    <mergeCell ref="B5:C5"/>
    <mergeCell ref="D5:G5"/>
    <mergeCell ref="B6:C6"/>
    <mergeCell ref="D6:G6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1F3141"/>
    <pageSetUpPr fitToPage="1"/>
  </sheetPr>
  <dimension ref="A1:K156"/>
  <sheetViews>
    <sheetView zoomScaleNormal="100" workbookViewId="0">
      <pane ySplit="4" topLeftCell="A5" activePane="bottomLeft" state="frozen"/>
      <selection pane="bottomLeft"/>
    </sheetView>
  </sheetViews>
  <sheetFormatPr defaultColWidth="8.6640625" defaultRowHeight="14.4" x14ac:dyDescent="0.3"/>
  <cols>
    <col min="1" max="1" width="13" customWidth="1"/>
    <col min="2" max="2" width="7" customWidth="1"/>
    <col min="3" max="4" width="9" customWidth="1"/>
    <col min="5" max="5" width="22" customWidth="1"/>
    <col min="6" max="6" width="8" customWidth="1"/>
    <col min="7" max="7" width="26" customWidth="1"/>
    <col min="8" max="8" width="9" customWidth="1"/>
    <col min="9" max="9" width="10" customWidth="1"/>
    <col min="10" max="10" width="12" customWidth="1"/>
    <col min="11" max="11" width="11" customWidth="1"/>
  </cols>
  <sheetData>
    <row r="1" spans="1:11" ht="25.5" customHeight="1" x14ac:dyDescent="0.3">
      <c r="A1" s="14" t="s">
        <v>674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15.75" customHeight="1" x14ac:dyDescent="0.3">
      <c r="A2" s="13" t="s">
        <v>675</v>
      </c>
      <c r="B2" s="13"/>
      <c r="C2" s="13"/>
      <c r="D2" s="13"/>
      <c r="E2" s="13"/>
      <c r="F2" s="13"/>
      <c r="G2" s="13"/>
      <c r="H2" s="13"/>
      <c r="I2" s="13"/>
      <c r="J2" s="13"/>
    </row>
    <row r="4" spans="1:11" ht="21.75" customHeight="1" x14ac:dyDescent="0.3">
      <c r="A4" s="16" t="s">
        <v>253</v>
      </c>
      <c r="B4" s="16" t="s">
        <v>254</v>
      </c>
      <c r="C4" s="16" t="s">
        <v>676</v>
      </c>
      <c r="D4" s="16" t="s">
        <v>677</v>
      </c>
      <c r="E4" s="16" t="s">
        <v>3</v>
      </c>
      <c r="F4" s="16" t="s">
        <v>5</v>
      </c>
      <c r="G4" s="16" t="s">
        <v>678</v>
      </c>
      <c r="H4" s="16" t="s">
        <v>256</v>
      </c>
      <c r="I4" s="16" t="s">
        <v>109</v>
      </c>
      <c r="J4" s="16" t="s">
        <v>679</v>
      </c>
      <c r="K4" s="16" t="s">
        <v>680</v>
      </c>
    </row>
    <row r="5" spans="1:11" x14ac:dyDescent="0.3">
      <c r="A5" s="62" t="s">
        <v>350</v>
      </c>
      <c r="B5" s="62" t="s">
        <v>259</v>
      </c>
      <c r="C5" s="62" t="s">
        <v>681</v>
      </c>
      <c r="D5" s="62" t="s">
        <v>682</v>
      </c>
      <c r="E5" s="84" t="s">
        <v>26</v>
      </c>
      <c r="F5" s="62" t="s">
        <v>27</v>
      </c>
      <c r="G5" s="84" t="s">
        <v>343</v>
      </c>
      <c r="H5" s="62">
        <v>4</v>
      </c>
      <c r="I5" s="62" t="s">
        <v>344</v>
      </c>
      <c r="J5" s="62" t="s">
        <v>683</v>
      </c>
      <c r="K5" s="62" t="s">
        <v>684</v>
      </c>
    </row>
    <row r="6" spans="1:11" x14ac:dyDescent="0.3">
      <c r="A6" s="63" t="s">
        <v>351</v>
      </c>
      <c r="B6" s="63" t="s">
        <v>264</v>
      </c>
      <c r="C6" s="63" t="s">
        <v>681</v>
      </c>
      <c r="D6" s="63" t="s">
        <v>682</v>
      </c>
      <c r="E6" s="85" t="s">
        <v>26</v>
      </c>
      <c r="F6" s="63" t="s">
        <v>30</v>
      </c>
      <c r="G6" s="85" t="s">
        <v>343</v>
      </c>
      <c r="H6" s="63">
        <v>4</v>
      </c>
      <c r="I6" s="63" t="s">
        <v>344</v>
      </c>
      <c r="J6" s="63" t="s">
        <v>683</v>
      </c>
      <c r="K6" s="63" t="s">
        <v>684</v>
      </c>
    </row>
    <row r="7" spans="1:11" x14ac:dyDescent="0.3">
      <c r="A7" s="62" t="s">
        <v>352</v>
      </c>
      <c r="B7" s="62" t="s">
        <v>268</v>
      </c>
      <c r="C7" s="62" t="s">
        <v>681</v>
      </c>
      <c r="D7" s="62" t="s">
        <v>682</v>
      </c>
      <c r="E7" s="84" t="s">
        <v>26</v>
      </c>
      <c r="F7" s="62" t="s">
        <v>27</v>
      </c>
      <c r="G7" s="84" t="s">
        <v>343</v>
      </c>
      <c r="H7" s="62">
        <v>4</v>
      </c>
      <c r="I7" s="62" t="s">
        <v>344</v>
      </c>
      <c r="J7" s="62" t="s">
        <v>683</v>
      </c>
      <c r="K7" s="62" t="s">
        <v>684</v>
      </c>
    </row>
    <row r="8" spans="1:11" x14ac:dyDescent="0.3">
      <c r="A8" s="63" t="s">
        <v>353</v>
      </c>
      <c r="B8" s="63" t="s">
        <v>270</v>
      </c>
      <c r="C8" s="63" t="s">
        <v>681</v>
      </c>
      <c r="D8" s="63" t="s">
        <v>682</v>
      </c>
      <c r="E8" s="85" t="s">
        <v>26</v>
      </c>
      <c r="F8" s="63" t="s">
        <v>30</v>
      </c>
      <c r="G8" s="85" t="s">
        <v>343</v>
      </c>
      <c r="H8" s="63">
        <v>4</v>
      </c>
      <c r="I8" s="63" t="s">
        <v>344</v>
      </c>
      <c r="J8" s="63" t="s">
        <v>683</v>
      </c>
      <c r="K8" s="63" t="s">
        <v>684</v>
      </c>
    </row>
    <row r="9" spans="1:11" x14ac:dyDescent="0.3">
      <c r="A9" s="60" t="s">
        <v>153</v>
      </c>
      <c r="B9" s="60" t="s">
        <v>272</v>
      </c>
      <c r="C9" s="60" t="s">
        <v>681</v>
      </c>
      <c r="D9" s="60" t="s">
        <v>682</v>
      </c>
      <c r="E9" s="86" t="s">
        <v>18</v>
      </c>
      <c r="F9" s="60" t="s">
        <v>19</v>
      </c>
      <c r="G9" s="86" t="s">
        <v>685</v>
      </c>
      <c r="H9" s="60">
        <v>4</v>
      </c>
      <c r="I9" s="60" t="s">
        <v>262</v>
      </c>
      <c r="J9" s="60" t="s">
        <v>686</v>
      </c>
      <c r="K9" s="60" t="s">
        <v>684</v>
      </c>
    </row>
    <row r="10" spans="1:11" x14ac:dyDescent="0.3">
      <c r="A10" s="61" t="s">
        <v>153</v>
      </c>
      <c r="B10" s="61" t="s">
        <v>272</v>
      </c>
      <c r="C10" s="61" t="s">
        <v>681</v>
      </c>
      <c r="D10" s="61" t="s">
        <v>682</v>
      </c>
      <c r="E10" s="87" t="s">
        <v>22</v>
      </c>
      <c r="F10" s="61" t="s">
        <v>23</v>
      </c>
      <c r="G10" s="87" t="s">
        <v>343</v>
      </c>
      <c r="H10" s="61">
        <v>4</v>
      </c>
      <c r="I10" s="61" t="s">
        <v>344</v>
      </c>
      <c r="J10" s="61" t="s">
        <v>687</v>
      </c>
      <c r="K10" s="61" t="s">
        <v>684</v>
      </c>
    </row>
    <row r="11" spans="1:11" x14ac:dyDescent="0.3">
      <c r="A11" s="56" t="s">
        <v>258</v>
      </c>
      <c r="B11" s="56" t="s">
        <v>259</v>
      </c>
      <c r="C11" s="56" t="s">
        <v>681</v>
      </c>
      <c r="D11" s="56" t="s">
        <v>682</v>
      </c>
      <c r="E11" s="88" t="s">
        <v>11</v>
      </c>
      <c r="F11" s="56" t="s">
        <v>12</v>
      </c>
      <c r="G11" s="88" t="s">
        <v>685</v>
      </c>
      <c r="H11" s="56">
        <v>4</v>
      </c>
      <c r="I11" s="56" t="s">
        <v>262</v>
      </c>
      <c r="J11" s="56" t="s">
        <v>688</v>
      </c>
      <c r="K11" s="56" t="s">
        <v>684</v>
      </c>
    </row>
    <row r="12" spans="1:11" x14ac:dyDescent="0.3">
      <c r="A12" s="62" t="s">
        <v>258</v>
      </c>
      <c r="B12" s="62" t="s">
        <v>259</v>
      </c>
      <c r="C12" s="62" t="s">
        <v>681</v>
      </c>
      <c r="D12" s="62" t="s">
        <v>682</v>
      </c>
      <c r="E12" s="84" t="s">
        <v>26</v>
      </c>
      <c r="F12" s="62" t="s">
        <v>27</v>
      </c>
      <c r="G12" s="84" t="s">
        <v>343</v>
      </c>
      <c r="H12" s="62">
        <v>4</v>
      </c>
      <c r="I12" s="62" t="s">
        <v>344</v>
      </c>
      <c r="J12" s="62" t="s">
        <v>683</v>
      </c>
      <c r="K12" s="62" t="s">
        <v>684</v>
      </c>
    </row>
    <row r="13" spans="1:11" x14ac:dyDescent="0.3">
      <c r="A13" s="63" t="s">
        <v>263</v>
      </c>
      <c r="B13" s="63" t="s">
        <v>264</v>
      </c>
      <c r="C13" s="63" t="s">
        <v>681</v>
      </c>
      <c r="D13" s="63" t="s">
        <v>682</v>
      </c>
      <c r="E13" s="85" t="s">
        <v>26</v>
      </c>
      <c r="F13" s="63" t="s">
        <v>30</v>
      </c>
      <c r="G13" s="85" t="s">
        <v>343</v>
      </c>
      <c r="H13" s="63">
        <v>4</v>
      </c>
      <c r="I13" s="63" t="s">
        <v>344</v>
      </c>
      <c r="J13" s="63" t="s">
        <v>683</v>
      </c>
      <c r="K13" s="63" t="s">
        <v>684</v>
      </c>
    </row>
    <row r="14" spans="1:11" x14ac:dyDescent="0.3">
      <c r="A14" s="59" t="s">
        <v>263</v>
      </c>
      <c r="B14" s="59" t="s">
        <v>264</v>
      </c>
      <c r="C14" s="59" t="s">
        <v>681</v>
      </c>
      <c r="D14" s="59" t="s">
        <v>682</v>
      </c>
      <c r="E14" s="89" t="s">
        <v>11</v>
      </c>
      <c r="F14" s="59" t="s">
        <v>15</v>
      </c>
      <c r="G14" s="89" t="s">
        <v>271</v>
      </c>
      <c r="H14" s="59">
        <v>4</v>
      </c>
      <c r="I14" s="59" t="s">
        <v>266</v>
      </c>
      <c r="J14" s="59" t="s">
        <v>688</v>
      </c>
      <c r="K14" s="59" t="s">
        <v>684</v>
      </c>
    </row>
    <row r="15" spans="1:11" x14ac:dyDescent="0.3">
      <c r="A15" s="62" t="s">
        <v>267</v>
      </c>
      <c r="B15" s="62" t="s">
        <v>268</v>
      </c>
      <c r="C15" s="62" t="s">
        <v>681</v>
      </c>
      <c r="D15" s="62" t="s">
        <v>682</v>
      </c>
      <c r="E15" s="84" t="s">
        <v>26</v>
      </c>
      <c r="F15" s="62" t="s">
        <v>27</v>
      </c>
      <c r="G15" s="84" t="s">
        <v>343</v>
      </c>
      <c r="H15" s="62">
        <v>4</v>
      </c>
      <c r="I15" s="62" t="s">
        <v>344</v>
      </c>
      <c r="J15" s="62" t="s">
        <v>683</v>
      </c>
      <c r="K15" s="62" t="s">
        <v>684</v>
      </c>
    </row>
    <row r="16" spans="1:11" x14ac:dyDescent="0.3">
      <c r="A16" s="56" t="s">
        <v>267</v>
      </c>
      <c r="B16" s="56" t="s">
        <v>268</v>
      </c>
      <c r="C16" s="56" t="s">
        <v>681</v>
      </c>
      <c r="D16" s="56" t="s">
        <v>682</v>
      </c>
      <c r="E16" s="88" t="s">
        <v>11</v>
      </c>
      <c r="F16" s="56" t="s">
        <v>12</v>
      </c>
      <c r="G16" s="88" t="s">
        <v>271</v>
      </c>
      <c r="H16" s="56">
        <v>4</v>
      </c>
      <c r="I16" s="56" t="s">
        <v>266</v>
      </c>
      <c r="J16" s="56" t="s">
        <v>688</v>
      </c>
      <c r="K16" s="56" t="s">
        <v>684</v>
      </c>
    </row>
    <row r="17" spans="1:11" x14ac:dyDescent="0.3">
      <c r="A17" s="63" t="s">
        <v>269</v>
      </c>
      <c r="B17" s="63" t="s">
        <v>270</v>
      </c>
      <c r="C17" s="63" t="s">
        <v>681</v>
      </c>
      <c r="D17" s="63" t="s">
        <v>682</v>
      </c>
      <c r="E17" s="85" t="s">
        <v>26</v>
      </c>
      <c r="F17" s="63" t="s">
        <v>30</v>
      </c>
      <c r="G17" s="85" t="s">
        <v>343</v>
      </c>
      <c r="H17" s="63">
        <v>4</v>
      </c>
      <c r="I17" s="63" t="s">
        <v>344</v>
      </c>
      <c r="J17" s="63" t="s">
        <v>683</v>
      </c>
      <c r="K17" s="63" t="s">
        <v>684</v>
      </c>
    </row>
    <row r="18" spans="1:11" x14ac:dyDescent="0.3">
      <c r="A18" s="59" t="s">
        <v>269</v>
      </c>
      <c r="B18" s="59" t="s">
        <v>270</v>
      </c>
      <c r="C18" s="59" t="s">
        <v>681</v>
      </c>
      <c r="D18" s="59" t="s">
        <v>682</v>
      </c>
      <c r="E18" s="89" t="s">
        <v>11</v>
      </c>
      <c r="F18" s="59" t="s">
        <v>15</v>
      </c>
      <c r="G18" s="89" t="s">
        <v>271</v>
      </c>
      <c r="H18" s="59">
        <v>4</v>
      </c>
      <c r="I18" s="59" t="s">
        <v>266</v>
      </c>
      <c r="J18" s="59" t="s">
        <v>688</v>
      </c>
      <c r="K18" s="59" t="s">
        <v>684</v>
      </c>
    </row>
    <row r="19" spans="1:11" x14ac:dyDescent="0.3">
      <c r="A19" s="61" t="s">
        <v>322</v>
      </c>
      <c r="B19" s="61" t="s">
        <v>323</v>
      </c>
      <c r="C19" s="61" t="s">
        <v>689</v>
      </c>
      <c r="D19" s="61" t="s">
        <v>690</v>
      </c>
      <c r="E19" s="87" t="s">
        <v>22</v>
      </c>
      <c r="F19" s="61" t="s">
        <v>23</v>
      </c>
      <c r="G19" s="87" t="s">
        <v>343</v>
      </c>
      <c r="H19" s="61">
        <v>4</v>
      </c>
      <c r="I19" s="61" t="s">
        <v>344</v>
      </c>
      <c r="J19" s="61" t="s">
        <v>687</v>
      </c>
      <c r="K19" s="61" t="s">
        <v>684</v>
      </c>
    </row>
    <row r="20" spans="1:11" x14ac:dyDescent="0.3">
      <c r="A20" s="60" t="s">
        <v>322</v>
      </c>
      <c r="B20" s="60" t="s">
        <v>323</v>
      </c>
      <c r="C20" s="60" t="s">
        <v>689</v>
      </c>
      <c r="D20" s="60" t="s">
        <v>690</v>
      </c>
      <c r="E20" s="86" t="s">
        <v>18</v>
      </c>
      <c r="F20" s="60" t="s">
        <v>19</v>
      </c>
      <c r="G20" s="86" t="s">
        <v>271</v>
      </c>
      <c r="H20" s="60">
        <v>4</v>
      </c>
      <c r="I20" s="60" t="s">
        <v>266</v>
      </c>
      <c r="J20" s="60" t="s">
        <v>686</v>
      </c>
      <c r="K20" s="60" t="s">
        <v>684</v>
      </c>
    </row>
    <row r="21" spans="1:11" x14ac:dyDescent="0.3">
      <c r="A21" s="60" t="s">
        <v>160</v>
      </c>
      <c r="B21" s="60" t="s">
        <v>272</v>
      </c>
      <c r="C21" s="60" t="s">
        <v>681</v>
      </c>
      <c r="D21" s="60" t="s">
        <v>682</v>
      </c>
      <c r="E21" s="86" t="s">
        <v>18</v>
      </c>
      <c r="F21" s="60" t="s">
        <v>19</v>
      </c>
      <c r="G21" s="86" t="s">
        <v>685</v>
      </c>
      <c r="H21" s="60">
        <v>4</v>
      </c>
      <c r="I21" s="60" t="s">
        <v>262</v>
      </c>
      <c r="J21" s="60" t="s">
        <v>686</v>
      </c>
      <c r="K21" s="60" t="s">
        <v>684</v>
      </c>
    </row>
    <row r="22" spans="1:11" x14ac:dyDescent="0.3">
      <c r="A22" s="61" t="s">
        <v>160</v>
      </c>
      <c r="B22" s="61" t="s">
        <v>272</v>
      </c>
      <c r="C22" s="61" t="s">
        <v>681</v>
      </c>
      <c r="D22" s="61" t="s">
        <v>682</v>
      </c>
      <c r="E22" s="87" t="s">
        <v>22</v>
      </c>
      <c r="F22" s="61" t="s">
        <v>23</v>
      </c>
      <c r="G22" s="87" t="s">
        <v>343</v>
      </c>
      <c r="H22" s="61">
        <v>4</v>
      </c>
      <c r="I22" s="61" t="s">
        <v>344</v>
      </c>
      <c r="J22" s="61" t="s">
        <v>687</v>
      </c>
      <c r="K22" s="61" t="s">
        <v>684</v>
      </c>
    </row>
    <row r="23" spans="1:11" x14ac:dyDescent="0.3">
      <c r="A23" s="56" t="s">
        <v>160</v>
      </c>
      <c r="B23" s="56" t="s">
        <v>272</v>
      </c>
      <c r="C23" s="56" t="s">
        <v>681</v>
      </c>
      <c r="D23" s="56" t="s">
        <v>682</v>
      </c>
      <c r="E23" s="88" t="s">
        <v>11</v>
      </c>
      <c r="F23" s="56" t="s">
        <v>12</v>
      </c>
      <c r="G23" s="88" t="s">
        <v>271</v>
      </c>
      <c r="H23" s="56">
        <v>4</v>
      </c>
      <c r="I23" s="56" t="s">
        <v>266</v>
      </c>
      <c r="J23" s="56" t="s">
        <v>688</v>
      </c>
      <c r="K23" s="56" t="s">
        <v>684</v>
      </c>
    </row>
    <row r="24" spans="1:11" x14ac:dyDescent="0.3">
      <c r="A24" s="59" t="s">
        <v>273</v>
      </c>
      <c r="B24" s="59" t="s">
        <v>259</v>
      </c>
      <c r="C24" s="59" t="s">
        <v>681</v>
      </c>
      <c r="D24" s="59" t="s">
        <v>682</v>
      </c>
      <c r="E24" s="89" t="s">
        <v>11</v>
      </c>
      <c r="F24" s="59" t="s">
        <v>15</v>
      </c>
      <c r="G24" s="89" t="s">
        <v>685</v>
      </c>
      <c r="H24" s="59">
        <v>4</v>
      </c>
      <c r="I24" s="59" t="s">
        <v>262</v>
      </c>
      <c r="J24" s="59" t="s">
        <v>688</v>
      </c>
      <c r="K24" s="59" t="s">
        <v>684</v>
      </c>
    </row>
    <row r="25" spans="1:11" x14ac:dyDescent="0.3">
      <c r="A25" s="62" t="s">
        <v>273</v>
      </c>
      <c r="B25" s="62" t="s">
        <v>259</v>
      </c>
      <c r="C25" s="62" t="s">
        <v>681</v>
      </c>
      <c r="D25" s="62" t="s">
        <v>682</v>
      </c>
      <c r="E25" s="84" t="s">
        <v>26</v>
      </c>
      <c r="F25" s="62" t="s">
        <v>27</v>
      </c>
      <c r="G25" s="84" t="s">
        <v>343</v>
      </c>
      <c r="H25" s="62">
        <v>4</v>
      </c>
      <c r="I25" s="62" t="s">
        <v>344</v>
      </c>
      <c r="J25" s="62" t="s">
        <v>683</v>
      </c>
      <c r="K25" s="62" t="s">
        <v>684</v>
      </c>
    </row>
    <row r="26" spans="1:11" x14ac:dyDescent="0.3">
      <c r="A26" s="63" t="s">
        <v>274</v>
      </c>
      <c r="B26" s="63" t="s">
        <v>264</v>
      </c>
      <c r="C26" s="63" t="s">
        <v>681</v>
      </c>
      <c r="D26" s="63" t="s">
        <v>682</v>
      </c>
      <c r="E26" s="85" t="s">
        <v>26</v>
      </c>
      <c r="F26" s="63" t="s">
        <v>30</v>
      </c>
      <c r="G26" s="85" t="s">
        <v>343</v>
      </c>
      <c r="H26" s="63">
        <v>4</v>
      </c>
      <c r="I26" s="63" t="s">
        <v>344</v>
      </c>
      <c r="J26" s="63" t="s">
        <v>683</v>
      </c>
      <c r="K26" s="63" t="s">
        <v>684</v>
      </c>
    </row>
    <row r="27" spans="1:11" x14ac:dyDescent="0.3">
      <c r="A27" s="59" t="s">
        <v>274</v>
      </c>
      <c r="B27" s="59" t="s">
        <v>264</v>
      </c>
      <c r="C27" s="59" t="s">
        <v>681</v>
      </c>
      <c r="D27" s="59" t="s">
        <v>682</v>
      </c>
      <c r="E27" s="89" t="s">
        <v>11</v>
      </c>
      <c r="F27" s="59" t="s">
        <v>15</v>
      </c>
      <c r="G27" s="89" t="s">
        <v>271</v>
      </c>
      <c r="H27" s="59">
        <v>4</v>
      </c>
      <c r="I27" s="59" t="s">
        <v>266</v>
      </c>
      <c r="J27" s="59" t="s">
        <v>688</v>
      </c>
      <c r="K27" s="59" t="s">
        <v>684</v>
      </c>
    </row>
    <row r="28" spans="1:11" x14ac:dyDescent="0.3">
      <c r="A28" s="62" t="s">
        <v>275</v>
      </c>
      <c r="B28" s="62" t="s">
        <v>268</v>
      </c>
      <c r="C28" s="62" t="s">
        <v>681</v>
      </c>
      <c r="D28" s="62" t="s">
        <v>682</v>
      </c>
      <c r="E28" s="84" t="s">
        <v>26</v>
      </c>
      <c r="F28" s="62" t="s">
        <v>27</v>
      </c>
      <c r="G28" s="84" t="s">
        <v>343</v>
      </c>
      <c r="H28" s="62">
        <v>4</v>
      </c>
      <c r="I28" s="62" t="s">
        <v>344</v>
      </c>
      <c r="J28" s="62" t="s">
        <v>683</v>
      </c>
      <c r="K28" s="62" t="s">
        <v>684</v>
      </c>
    </row>
    <row r="29" spans="1:11" x14ac:dyDescent="0.3">
      <c r="A29" s="56" t="s">
        <v>275</v>
      </c>
      <c r="B29" s="56" t="s">
        <v>268</v>
      </c>
      <c r="C29" s="56" t="s">
        <v>681</v>
      </c>
      <c r="D29" s="56" t="s">
        <v>682</v>
      </c>
      <c r="E29" s="88" t="s">
        <v>11</v>
      </c>
      <c r="F29" s="56" t="s">
        <v>12</v>
      </c>
      <c r="G29" s="88" t="s">
        <v>271</v>
      </c>
      <c r="H29" s="56">
        <v>4</v>
      </c>
      <c r="I29" s="56" t="s">
        <v>266</v>
      </c>
      <c r="J29" s="56" t="s">
        <v>688</v>
      </c>
      <c r="K29" s="56" t="s">
        <v>684</v>
      </c>
    </row>
    <row r="30" spans="1:11" x14ac:dyDescent="0.3">
      <c r="A30" s="63" t="s">
        <v>276</v>
      </c>
      <c r="B30" s="63" t="s">
        <v>270</v>
      </c>
      <c r="C30" s="63" t="s">
        <v>681</v>
      </c>
      <c r="D30" s="63" t="s">
        <v>682</v>
      </c>
      <c r="E30" s="85" t="s">
        <v>26</v>
      </c>
      <c r="F30" s="63" t="s">
        <v>30</v>
      </c>
      <c r="G30" s="85" t="s">
        <v>343</v>
      </c>
      <c r="H30" s="63">
        <v>4</v>
      </c>
      <c r="I30" s="63" t="s">
        <v>344</v>
      </c>
      <c r="J30" s="63" t="s">
        <v>683</v>
      </c>
      <c r="K30" s="63" t="s">
        <v>684</v>
      </c>
    </row>
    <row r="31" spans="1:11" x14ac:dyDescent="0.3">
      <c r="A31" s="59" t="s">
        <v>276</v>
      </c>
      <c r="B31" s="59" t="s">
        <v>270</v>
      </c>
      <c r="C31" s="59" t="s">
        <v>681</v>
      </c>
      <c r="D31" s="59" t="s">
        <v>682</v>
      </c>
      <c r="E31" s="89" t="s">
        <v>11</v>
      </c>
      <c r="F31" s="59" t="s">
        <v>15</v>
      </c>
      <c r="G31" s="89" t="s">
        <v>271</v>
      </c>
      <c r="H31" s="59">
        <v>4</v>
      </c>
      <c r="I31" s="59" t="s">
        <v>266</v>
      </c>
      <c r="J31" s="59" t="s">
        <v>688</v>
      </c>
      <c r="K31" s="59" t="s">
        <v>684</v>
      </c>
    </row>
    <row r="32" spans="1:11" x14ac:dyDescent="0.3">
      <c r="A32" s="61" t="s">
        <v>325</v>
      </c>
      <c r="B32" s="61" t="s">
        <v>323</v>
      </c>
      <c r="C32" s="61" t="s">
        <v>689</v>
      </c>
      <c r="D32" s="61" t="s">
        <v>690</v>
      </c>
      <c r="E32" s="87" t="s">
        <v>22</v>
      </c>
      <c r="F32" s="61" t="s">
        <v>23</v>
      </c>
      <c r="G32" s="87" t="s">
        <v>343</v>
      </c>
      <c r="H32" s="61">
        <v>4</v>
      </c>
      <c r="I32" s="61" t="s">
        <v>344</v>
      </c>
      <c r="J32" s="61" t="s">
        <v>687</v>
      </c>
      <c r="K32" s="61" t="s">
        <v>684</v>
      </c>
    </row>
    <row r="33" spans="1:11" x14ac:dyDescent="0.3">
      <c r="A33" s="60" t="s">
        <v>325</v>
      </c>
      <c r="B33" s="60" t="s">
        <v>323</v>
      </c>
      <c r="C33" s="60" t="s">
        <v>689</v>
      </c>
      <c r="D33" s="60" t="s">
        <v>690</v>
      </c>
      <c r="E33" s="86" t="s">
        <v>18</v>
      </c>
      <c r="F33" s="60" t="s">
        <v>19</v>
      </c>
      <c r="G33" s="86" t="s">
        <v>271</v>
      </c>
      <c r="H33" s="60">
        <v>4</v>
      </c>
      <c r="I33" s="60" t="s">
        <v>266</v>
      </c>
      <c r="J33" s="60" t="s">
        <v>686</v>
      </c>
      <c r="K33" s="60" t="s">
        <v>684</v>
      </c>
    </row>
    <row r="34" spans="1:11" x14ac:dyDescent="0.3">
      <c r="A34" s="60" t="s">
        <v>164</v>
      </c>
      <c r="B34" s="60" t="s">
        <v>272</v>
      </c>
      <c r="C34" s="60" t="s">
        <v>681</v>
      </c>
      <c r="D34" s="60" t="s">
        <v>682</v>
      </c>
      <c r="E34" s="86" t="s">
        <v>18</v>
      </c>
      <c r="F34" s="60" t="s">
        <v>19</v>
      </c>
      <c r="G34" s="86" t="s">
        <v>685</v>
      </c>
      <c r="H34" s="60">
        <v>4</v>
      </c>
      <c r="I34" s="60" t="s">
        <v>262</v>
      </c>
      <c r="J34" s="60" t="s">
        <v>686</v>
      </c>
      <c r="K34" s="60" t="s">
        <v>684</v>
      </c>
    </row>
    <row r="35" spans="1:11" x14ac:dyDescent="0.3">
      <c r="A35" s="61" t="s">
        <v>164</v>
      </c>
      <c r="B35" s="61" t="s">
        <v>272</v>
      </c>
      <c r="C35" s="61" t="s">
        <v>681</v>
      </c>
      <c r="D35" s="61" t="s">
        <v>682</v>
      </c>
      <c r="E35" s="87" t="s">
        <v>22</v>
      </c>
      <c r="F35" s="61" t="s">
        <v>23</v>
      </c>
      <c r="G35" s="87" t="s">
        <v>343</v>
      </c>
      <c r="H35" s="61">
        <v>4</v>
      </c>
      <c r="I35" s="61" t="s">
        <v>344</v>
      </c>
      <c r="J35" s="61" t="s">
        <v>687</v>
      </c>
      <c r="K35" s="61" t="s">
        <v>684</v>
      </c>
    </row>
    <row r="36" spans="1:11" x14ac:dyDescent="0.3">
      <c r="A36" s="56" t="s">
        <v>164</v>
      </c>
      <c r="B36" s="56" t="s">
        <v>272</v>
      </c>
      <c r="C36" s="56" t="s">
        <v>681</v>
      </c>
      <c r="D36" s="56" t="s">
        <v>682</v>
      </c>
      <c r="E36" s="88" t="s">
        <v>11</v>
      </c>
      <c r="F36" s="56" t="s">
        <v>12</v>
      </c>
      <c r="G36" s="88" t="s">
        <v>271</v>
      </c>
      <c r="H36" s="56">
        <v>4</v>
      </c>
      <c r="I36" s="56" t="s">
        <v>266</v>
      </c>
      <c r="J36" s="56" t="s">
        <v>688</v>
      </c>
      <c r="K36" s="56" t="s">
        <v>684</v>
      </c>
    </row>
    <row r="37" spans="1:11" x14ac:dyDescent="0.3">
      <c r="A37" s="56" t="s">
        <v>277</v>
      </c>
      <c r="B37" s="56" t="s">
        <v>259</v>
      </c>
      <c r="C37" s="56" t="s">
        <v>681</v>
      </c>
      <c r="D37" s="56" t="s">
        <v>682</v>
      </c>
      <c r="E37" s="88" t="s">
        <v>11</v>
      </c>
      <c r="F37" s="56" t="s">
        <v>12</v>
      </c>
      <c r="G37" s="88" t="s">
        <v>685</v>
      </c>
      <c r="H37" s="56">
        <v>4</v>
      </c>
      <c r="I37" s="56" t="s">
        <v>262</v>
      </c>
      <c r="J37" s="56" t="s">
        <v>688</v>
      </c>
      <c r="K37" s="56" t="s">
        <v>684</v>
      </c>
    </row>
    <row r="38" spans="1:11" x14ac:dyDescent="0.3">
      <c r="A38" s="62" t="s">
        <v>277</v>
      </c>
      <c r="B38" s="62" t="s">
        <v>259</v>
      </c>
      <c r="C38" s="62" t="s">
        <v>681</v>
      </c>
      <c r="D38" s="62" t="s">
        <v>682</v>
      </c>
      <c r="E38" s="84" t="s">
        <v>26</v>
      </c>
      <c r="F38" s="62" t="s">
        <v>27</v>
      </c>
      <c r="G38" s="84" t="s">
        <v>343</v>
      </c>
      <c r="H38" s="62">
        <v>4</v>
      </c>
      <c r="I38" s="62" t="s">
        <v>344</v>
      </c>
      <c r="J38" s="62" t="s">
        <v>683</v>
      </c>
      <c r="K38" s="62" t="s">
        <v>684</v>
      </c>
    </row>
    <row r="39" spans="1:11" x14ac:dyDescent="0.3">
      <c r="A39" s="63" t="s">
        <v>279</v>
      </c>
      <c r="B39" s="63" t="s">
        <v>264</v>
      </c>
      <c r="C39" s="63" t="s">
        <v>681</v>
      </c>
      <c r="D39" s="63" t="s">
        <v>682</v>
      </c>
      <c r="E39" s="85" t="s">
        <v>26</v>
      </c>
      <c r="F39" s="63" t="s">
        <v>30</v>
      </c>
      <c r="G39" s="85" t="s">
        <v>343</v>
      </c>
      <c r="H39" s="63">
        <v>4</v>
      </c>
      <c r="I39" s="63" t="s">
        <v>344</v>
      </c>
      <c r="J39" s="63" t="s">
        <v>683</v>
      </c>
      <c r="K39" s="63" t="s">
        <v>684</v>
      </c>
    </row>
    <row r="40" spans="1:11" x14ac:dyDescent="0.3">
      <c r="A40" s="59" t="s">
        <v>279</v>
      </c>
      <c r="B40" s="59" t="s">
        <v>264</v>
      </c>
      <c r="C40" s="59" t="s">
        <v>681</v>
      </c>
      <c r="D40" s="59" t="s">
        <v>682</v>
      </c>
      <c r="E40" s="89" t="s">
        <v>11</v>
      </c>
      <c r="F40" s="59" t="s">
        <v>15</v>
      </c>
      <c r="G40" s="89" t="s">
        <v>271</v>
      </c>
      <c r="H40" s="59">
        <v>4</v>
      </c>
      <c r="I40" s="59" t="s">
        <v>266</v>
      </c>
      <c r="J40" s="59" t="s">
        <v>688</v>
      </c>
      <c r="K40" s="59" t="s">
        <v>684</v>
      </c>
    </row>
    <row r="41" spans="1:11" x14ac:dyDescent="0.3">
      <c r="A41" s="62" t="s">
        <v>280</v>
      </c>
      <c r="B41" s="62" t="s">
        <v>268</v>
      </c>
      <c r="C41" s="62" t="s">
        <v>681</v>
      </c>
      <c r="D41" s="62" t="s">
        <v>682</v>
      </c>
      <c r="E41" s="84" t="s">
        <v>26</v>
      </c>
      <c r="F41" s="62" t="s">
        <v>27</v>
      </c>
      <c r="G41" s="84" t="s">
        <v>343</v>
      </c>
      <c r="H41" s="62">
        <v>4</v>
      </c>
      <c r="I41" s="62" t="s">
        <v>344</v>
      </c>
      <c r="J41" s="62" t="s">
        <v>683</v>
      </c>
      <c r="K41" s="62" t="s">
        <v>684</v>
      </c>
    </row>
    <row r="42" spans="1:11" x14ac:dyDescent="0.3">
      <c r="A42" s="56" t="s">
        <v>280</v>
      </c>
      <c r="B42" s="56" t="s">
        <v>268</v>
      </c>
      <c r="C42" s="56" t="s">
        <v>681</v>
      </c>
      <c r="D42" s="56" t="s">
        <v>682</v>
      </c>
      <c r="E42" s="88" t="s">
        <v>11</v>
      </c>
      <c r="F42" s="56" t="s">
        <v>12</v>
      </c>
      <c r="G42" s="88" t="s">
        <v>271</v>
      </c>
      <c r="H42" s="56">
        <v>4</v>
      </c>
      <c r="I42" s="56" t="s">
        <v>266</v>
      </c>
      <c r="J42" s="56" t="s">
        <v>688</v>
      </c>
      <c r="K42" s="56" t="s">
        <v>684</v>
      </c>
    </row>
    <row r="43" spans="1:11" x14ac:dyDescent="0.3">
      <c r="A43" s="63" t="s">
        <v>281</v>
      </c>
      <c r="B43" s="63" t="s">
        <v>270</v>
      </c>
      <c r="C43" s="63" t="s">
        <v>681</v>
      </c>
      <c r="D43" s="63" t="s">
        <v>682</v>
      </c>
      <c r="E43" s="85" t="s">
        <v>26</v>
      </c>
      <c r="F43" s="63" t="s">
        <v>30</v>
      </c>
      <c r="G43" s="85" t="s">
        <v>343</v>
      </c>
      <c r="H43" s="63">
        <v>4</v>
      </c>
      <c r="I43" s="63" t="s">
        <v>344</v>
      </c>
      <c r="J43" s="63" t="s">
        <v>683</v>
      </c>
      <c r="K43" s="63" t="s">
        <v>684</v>
      </c>
    </row>
    <row r="44" spans="1:11" x14ac:dyDescent="0.3">
      <c r="A44" s="59" t="s">
        <v>281</v>
      </c>
      <c r="B44" s="59" t="s">
        <v>270</v>
      </c>
      <c r="C44" s="59" t="s">
        <v>681</v>
      </c>
      <c r="D44" s="59" t="s">
        <v>682</v>
      </c>
      <c r="E44" s="89" t="s">
        <v>11</v>
      </c>
      <c r="F44" s="59" t="s">
        <v>15</v>
      </c>
      <c r="G44" s="89" t="s">
        <v>271</v>
      </c>
      <c r="H44" s="59">
        <v>4</v>
      </c>
      <c r="I44" s="59" t="s">
        <v>266</v>
      </c>
      <c r="J44" s="59" t="s">
        <v>688</v>
      </c>
      <c r="K44" s="59" t="s">
        <v>684</v>
      </c>
    </row>
    <row r="45" spans="1:11" x14ac:dyDescent="0.3">
      <c r="A45" s="61" t="s">
        <v>326</v>
      </c>
      <c r="B45" s="61" t="s">
        <v>323</v>
      </c>
      <c r="C45" s="61" t="s">
        <v>689</v>
      </c>
      <c r="D45" s="61" t="s">
        <v>690</v>
      </c>
      <c r="E45" s="87" t="s">
        <v>22</v>
      </c>
      <c r="F45" s="61" t="s">
        <v>23</v>
      </c>
      <c r="G45" s="87" t="s">
        <v>343</v>
      </c>
      <c r="H45" s="61">
        <v>4</v>
      </c>
      <c r="I45" s="61" t="s">
        <v>344</v>
      </c>
      <c r="J45" s="61" t="s">
        <v>687</v>
      </c>
      <c r="K45" s="61" t="s">
        <v>684</v>
      </c>
    </row>
    <row r="46" spans="1:11" x14ac:dyDescent="0.3">
      <c r="A46" s="60" t="s">
        <v>326</v>
      </c>
      <c r="B46" s="60" t="s">
        <v>323</v>
      </c>
      <c r="C46" s="60" t="s">
        <v>689</v>
      </c>
      <c r="D46" s="60" t="s">
        <v>690</v>
      </c>
      <c r="E46" s="86" t="s">
        <v>18</v>
      </c>
      <c r="F46" s="60" t="s">
        <v>19</v>
      </c>
      <c r="G46" s="86" t="s">
        <v>271</v>
      </c>
      <c r="H46" s="60">
        <v>4</v>
      </c>
      <c r="I46" s="60" t="s">
        <v>266</v>
      </c>
      <c r="J46" s="60" t="s">
        <v>686</v>
      </c>
      <c r="K46" s="60" t="s">
        <v>684</v>
      </c>
    </row>
    <row r="47" spans="1:11" x14ac:dyDescent="0.3">
      <c r="A47" s="60" t="s">
        <v>166</v>
      </c>
      <c r="B47" s="60" t="s">
        <v>272</v>
      </c>
      <c r="C47" s="60" t="s">
        <v>681</v>
      </c>
      <c r="D47" s="60" t="s">
        <v>682</v>
      </c>
      <c r="E47" s="86" t="s">
        <v>18</v>
      </c>
      <c r="F47" s="60" t="s">
        <v>19</v>
      </c>
      <c r="G47" s="86" t="s">
        <v>685</v>
      </c>
      <c r="H47" s="60">
        <v>4</v>
      </c>
      <c r="I47" s="60" t="s">
        <v>262</v>
      </c>
      <c r="J47" s="60" t="s">
        <v>686</v>
      </c>
      <c r="K47" s="60" t="s">
        <v>684</v>
      </c>
    </row>
    <row r="48" spans="1:11" x14ac:dyDescent="0.3">
      <c r="A48" s="61" t="s">
        <v>166</v>
      </c>
      <c r="B48" s="61" t="s">
        <v>272</v>
      </c>
      <c r="C48" s="61" t="s">
        <v>681</v>
      </c>
      <c r="D48" s="61" t="s">
        <v>682</v>
      </c>
      <c r="E48" s="87" t="s">
        <v>22</v>
      </c>
      <c r="F48" s="61" t="s">
        <v>23</v>
      </c>
      <c r="G48" s="87" t="s">
        <v>343</v>
      </c>
      <c r="H48" s="61">
        <v>4</v>
      </c>
      <c r="I48" s="61" t="s">
        <v>344</v>
      </c>
      <c r="J48" s="61" t="s">
        <v>687</v>
      </c>
      <c r="K48" s="61" t="s">
        <v>684</v>
      </c>
    </row>
    <row r="49" spans="1:11" x14ac:dyDescent="0.3">
      <c r="A49" s="56" t="s">
        <v>166</v>
      </c>
      <c r="B49" s="56" t="s">
        <v>272</v>
      </c>
      <c r="C49" s="56" t="s">
        <v>681</v>
      </c>
      <c r="D49" s="56" t="s">
        <v>682</v>
      </c>
      <c r="E49" s="88" t="s">
        <v>11</v>
      </c>
      <c r="F49" s="56" t="s">
        <v>12</v>
      </c>
      <c r="G49" s="88" t="s">
        <v>271</v>
      </c>
      <c r="H49" s="56">
        <v>4</v>
      </c>
      <c r="I49" s="56" t="s">
        <v>266</v>
      </c>
      <c r="J49" s="56" t="s">
        <v>688</v>
      </c>
      <c r="K49" s="56" t="s">
        <v>684</v>
      </c>
    </row>
    <row r="50" spans="1:11" x14ac:dyDescent="0.3">
      <c r="A50" s="59" t="s">
        <v>282</v>
      </c>
      <c r="B50" s="59" t="s">
        <v>259</v>
      </c>
      <c r="C50" s="59" t="s">
        <v>681</v>
      </c>
      <c r="D50" s="59" t="s">
        <v>682</v>
      </c>
      <c r="E50" s="89" t="s">
        <v>11</v>
      </c>
      <c r="F50" s="59" t="s">
        <v>15</v>
      </c>
      <c r="G50" s="89" t="s">
        <v>685</v>
      </c>
      <c r="H50" s="59">
        <v>4</v>
      </c>
      <c r="I50" s="59" t="s">
        <v>262</v>
      </c>
      <c r="J50" s="59" t="s">
        <v>688</v>
      </c>
      <c r="K50" s="59" t="s">
        <v>684</v>
      </c>
    </row>
    <row r="51" spans="1:11" x14ac:dyDescent="0.3">
      <c r="A51" s="62" t="s">
        <v>282</v>
      </c>
      <c r="B51" s="62" t="s">
        <v>259</v>
      </c>
      <c r="C51" s="62" t="s">
        <v>681</v>
      </c>
      <c r="D51" s="62" t="s">
        <v>682</v>
      </c>
      <c r="E51" s="84" t="s">
        <v>26</v>
      </c>
      <c r="F51" s="62" t="s">
        <v>27</v>
      </c>
      <c r="G51" s="84" t="s">
        <v>343</v>
      </c>
      <c r="H51" s="62">
        <v>4</v>
      </c>
      <c r="I51" s="62" t="s">
        <v>344</v>
      </c>
      <c r="J51" s="62" t="s">
        <v>683</v>
      </c>
      <c r="K51" s="62" t="s">
        <v>684</v>
      </c>
    </row>
    <row r="52" spans="1:11" x14ac:dyDescent="0.3">
      <c r="A52" s="63" t="s">
        <v>283</v>
      </c>
      <c r="B52" s="63" t="s">
        <v>264</v>
      </c>
      <c r="C52" s="63" t="s">
        <v>681</v>
      </c>
      <c r="D52" s="63" t="s">
        <v>682</v>
      </c>
      <c r="E52" s="85" t="s">
        <v>26</v>
      </c>
      <c r="F52" s="63" t="s">
        <v>30</v>
      </c>
      <c r="G52" s="85" t="s">
        <v>343</v>
      </c>
      <c r="H52" s="63">
        <v>4</v>
      </c>
      <c r="I52" s="63" t="s">
        <v>344</v>
      </c>
      <c r="J52" s="63" t="s">
        <v>683</v>
      </c>
      <c r="K52" s="63" t="s">
        <v>684</v>
      </c>
    </row>
    <row r="53" spans="1:11" x14ac:dyDescent="0.3">
      <c r="A53" s="59" t="s">
        <v>283</v>
      </c>
      <c r="B53" s="59" t="s">
        <v>264</v>
      </c>
      <c r="C53" s="59" t="s">
        <v>681</v>
      </c>
      <c r="D53" s="59" t="s">
        <v>682</v>
      </c>
      <c r="E53" s="89" t="s">
        <v>11</v>
      </c>
      <c r="F53" s="59" t="s">
        <v>15</v>
      </c>
      <c r="G53" s="89" t="s">
        <v>271</v>
      </c>
      <c r="H53" s="59">
        <v>4</v>
      </c>
      <c r="I53" s="59" t="s">
        <v>266</v>
      </c>
      <c r="J53" s="59" t="s">
        <v>688</v>
      </c>
      <c r="K53" s="59" t="s">
        <v>684</v>
      </c>
    </row>
    <row r="54" spans="1:11" x14ac:dyDescent="0.3">
      <c r="A54" s="62" t="s">
        <v>284</v>
      </c>
      <c r="B54" s="62" t="s">
        <v>268</v>
      </c>
      <c r="C54" s="62" t="s">
        <v>681</v>
      </c>
      <c r="D54" s="62" t="s">
        <v>682</v>
      </c>
      <c r="E54" s="84" t="s">
        <v>26</v>
      </c>
      <c r="F54" s="62" t="s">
        <v>27</v>
      </c>
      <c r="G54" s="84" t="s">
        <v>343</v>
      </c>
      <c r="H54" s="62">
        <v>4</v>
      </c>
      <c r="I54" s="62" t="s">
        <v>344</v>
      </c>
      <c r="J54" s="62" t="s">
        <v>683</v>
      </c>
      <c r="K54" s="62" t="s">
        <v>684</v>
      </c>
    </row>
    <row r="55" spans="1:11" x14ac:dyDescent="0.3">
      <c r="A55" s="56" t="s">
        <v>284</v>
      </c>
      <c r="B55" s="56" t="s">
        <v>268</v>
      </c>
      <c r="C55" s="56" t="s">
        <v>681</v>
      </c>
      <c r="D55" s="56" t="s">
        <v>682</v>
      </c>
      <c r="E55" s="88" t="s">
        <v>11</v>
      </c>
      <c r="F55" s="56" t="s">
        <v>12</v>
      </c>
      <c r="G55" s="88" t="s">
        <v>271</v>
      </c>
      <c r="H55" s="56">
        <v>4</v>
      </c>
      <c r="I55" s="56" t="s">
        <v>266</v>
      </c>
      <c r="J55" s="56" t="s">
        <v>688</v>
      </c>
      <c r="K55" s="56" t="s">
        <v>684</v>
      </c>
    </row>
    <row r="56" spans="1:11" x14ac:dyDescent="0.3">
      <c r="A56" s="63" t="s">
        <v>285</v>
      </c>
      <c r="B56" s="63" t="s">
        <v>270</v>
      </c>
      <c r="C56" s="63" t="s">
        <v>681</v>
      </c>
      <c r="D56" s="63" t="s">
        <v>682</v>
      </c>
      <c r="E56" s="85" t="s">
        <v>26</v>
      </c>
      <c r="F56" s="63" t="s">
        <v>30</v>
      </c>
      <c r="G56" s="85" t="s">
        <v>343</v>
      </c>
      <c r="H56" s="63">
        <v>4</v>
      </c>
      <c r="I56" s="63" t="s">
        <v>344</v>
      </c>
      <c r="J56" s="63" t="s">
        <v>683</v>
      </c>
      <c r="K56" s="63" t="s">
        <v>684</v>
      </c>
    </row>
    <row r="57" spans="1:11" x14ac:dyDescent="0.3">
      <c r="A57" s="59" t="s">
        <v>285</v>
      </c>
      <c r="B57" s="59" t="s">
        <v>270</v>
      </c>
      <c r="C57" s="59" t="s">
        <v>681</v>
      </c>
      <c r="D57" s="59" t="s">
        <v>682</v>
      </c>
      <c r="E57" s="89" t="s">
        <v>11</v>
      </c>
      <c r="F57" s="59" t="s">
        <v>15</v>
      </c>
      <c r="G57" s="89" t="s">
        <v>271</v>
      </c>
      <c r="H57" s="59">
        <v>4</v>
      </c>
      <c r="I57" s="59" t="s">
        <v>266</v>
      </c>
      <c r="J57" s="59" t="s">
        <v>688</v>
      </c>
      <c r="K57" s="59" t="s">
        <v>684</v>
      </c>
    </row>
    <row r="58" spans="1:11" x14ac:dyDescent="0.3">
      <c r="A58" s="61" t="s">
        <v>327</v>
      </c>
      <c r="B58" s="61" t="s">
        <v>323</v>
      </c>
      <c r="C58" s="61" t="s">
        <v>689</v>
      </c>
      <c r="D58" s="61" t="s">
        <v>690</v>
      </c>
      <c r="E58" s="87" t="s">
        <v>22</v>
      </c>
      <c r="F58" s="61" t="s">
        <v>23</v>
      </c>
      <c r="G58" s="87" t="s">
        <v>343</v>
      </c>
      <c r="H58" s="61">
        <v>4</v>
      </c>
      <c r="I58" s="61" t="s">
        <v>344</v>
      </c>
      <c r="J58" s="61" t="s">
        <v>687</v>
      </c>
      <c r="K58" s="61" t="s">
        <v>684</v>
      </c>
    </row>
    <row r="59" spans="1:11" x14ac:dyDescent="0.3">
      <c r="A59" s="60" t="s">
        <v>327</v>
      </c>
      <c r="B59" s="60" t="s">
        <v>323</v>
      </c>
      <c r="C59" s="60" t="s">
        <v>689</v>
      </c>
      <c r="D59" s="60" t="s">
        <v>690</v>
      </c>
      <c r="E59" s="86" t="s">
        <v>18</v>
      </c>
      <c r="F59" s="60" t="s">
        <v>19</v>
      </c>
      <c r="G59" s="86" t="s">
        <v>271</v>
      </c>
      <c r="H59" s="60">
        <v>4</v>
      </c>
      <c r="I59" s="60" t="s">
        <v>266</v>
      </c>
      <c r="J59" s="60" t="s">
        <v>686</v>
      </c>
      <c r="K59" s="60" t="s">
        <v>684</v>
      </c>
    </row>
    <row r="60" spans="1:11" x14ac:dyDescent="0.3">
      <c r="A60" s="60" t="s">
        <v>168</v>
      </c>
      <c r="B60" s="60" t="s">
        <v>272</v>
      </c>
      <c r="C60" s="60" t="s">
        <v>681</v>
      </c>
      <c r="D60" s="60" t="s">
        <v>682</v>
      </c>
      <c r="E60" s="86" t="s">
        <v>18</v>
      </c>
      <c r="F60" s="60" t="s">
        <v>19</v>
      </c>
      <c r="G60" s="86" t="s">
        <v>685</v>
      </c>
      <c r="H60" s="60">
        <v>4</v>
      </c>
      <c r="I60" s="60" t="s">
        <v>262</v>
      </c>
      <c r="J60" s="60" t="s">
        <v>686</v>
      </c>
      <c r="K60" s="60" t="s">
        <v>684</v>
      </c>
    </row>
    <row r="61" spans="1:11" x14ac:dyDescent="0.3">
      <c r="A61" s="61" t="s">
        <v>168</v>
      </c>
      <c r="B61" s="61" t="s">
        <v>272</v>
      </c>
      <c r="C61" s="61" t="s">
        <v>681</v>
      </c>
      <c r="D61" s="61" t="s">
        <v>682</v>
      </c>
      <c r="E61" s="87" t="s">
        <v>22</v>
      </c>
      <c r="F61" s="61" t="s">
        <v>23</v>
      </c>
      <c r="G61" s="87" t="s">
        <v>343</v>
      </c>
      <c r="H61" s="61">
        <v>4</v>
      </c>
      <c r="I61" s="61" t="s">
        <v>344</v>
      </c>
      <c r="J61" s="61" t="s">
        <v>687</v>
      </c>
      <c r="K61" s="61" t="s">
        <v>684</v>
      </c>
    </row>
    <row r="62" spans="1:11" x14ac:dyDescent="0.3">
      <c r="A62" s="56" t="s">
        <v>168</v>
      </c>
      <c r="B62" s="56" t="s">
        <v>272</v>
      </c>
      <c r="C62" s="56" t="s">
        <v>681</v>
      </c>
      <c r="D62" s="56" t="s">
        <v>682</v>
      </c>
      <c r="E62" s="88" t="s">
        <v>11</v>
      </c>
      <c r="F62" s="56" t="s">
        <v>12</v>
      </c>
      <c r="G62" s="88" t="s">
        <v>271</v>
      </c>
      <c r="H62" s="56">
        <v>4</v>
      </c>
      <c r="I62" s="56" t="s">
        <v>266</v>
      </c>
      <c r="J62" s="56" t="s">
        <v>688</v>
      </c>
      <c r="K62" s="56" t="s">
        <v>684</v>
      </c>
    </row>
    <row r="63" spans="1:11" x14ac:dyDescent="0.3">
      <c r="A63" s="56" t="s">
        <v>286</v>
      </c>
      <c r="B63" s="56" t="s">
        <v>259</v>
      </c>
      <c r="C63" s="56" t="s">
        <v>681</v>
      </c>
      <c r="D63" s="56" t="s">
        <v>682</v>
      </c>
      <c r="E63" s="88" t="s">
        <v>11</v>
      </c>
      <c r="F63" s="56" t="s">
        <v>12</v>
      </c>
      <c r="G63" s="88" t="s">
        <v>685</v>
      </c>
      <c r="H63" s="56">
        <v>4</v>
      </c>
      <c r="I63" s="56" t="s">
        <v>262</v>
      </c>
      <c r="J63" s="56" t="s">
        <v>688</v>
      </c>
      <c r="K63" s="56" t="s">
        <v>684</v>
      </c>
    </row>
    <row r="64" spans="1:11" x14ac:dyDescent="0.3">
      <c r="A64" s="62" t="s">
        <v>286</v>
      </c>
      <c r="B64" s="62" t="s">
        <v>259</v>
      </c>
      <c r="C64" s="62" t="s">
        <v>681</v>
      </c>
      <c r="D64" s="62" t="s">
        <v>682</v>
      </c>
      <c r="E64" s="84" t="s">
        <v>26</v>
      </c>
      <c r="F64" s="62" t="s">
        <v>27</v>
      </c>
      <c r="G64" s="84" t="s">
        <v>343</v>
      </c>
      <c r="H64" s="62">
        <v>4</v>
      </c>
      <c r="I64" s="62" t="s">
        <v>344</v>
      </c>
      <c r="J64" s="62" t="s">
        <v>683</v>
      </c>
      <c r="K64" s="62" t="s">
        <v>684</v>
      </c>
    </row>
    <row r="65" spans="1:11" x14ac:dyDescent="0.3">
      <c r="A65" s="63" t="s">
        <v>288</v>
      </c>
      <c r="B65" s="63" t="s">
        <v>264</v>
      </c>
      <c r="C65" s="63" t="s">
        <v>681</v>
      </c>
      <c r="D65" s="63" t="s">
        <v>682</v>
      </c>
      <c r="E65" s="85" t="s">
        <v>26</v>
      </c>
      <c r="F65" s="63" t="s">
        <v>30</v>
      </c>
      <c r="G65" s="85" t="s">
        <v>343</v>
      </c>
      <c r="H65" s="63">
        <v>4</v>
      </c>
      <c r="I65" s="63" t="s">
        <v>344</v>
      </c>
      <c r="J65" s="63" t="s">
        <v>683</v>
      </c>
      <c r="K65" s="63" t="s">
        <v>684</v>
      </c>
    </row>
    <row r="66" spans="1:11" x14ac:dyDescent="0.3">
      <c r="A66" s="59" t="s">
        <v>288</v>
      </c>
      <c r="B66" s="59" t="s">
        <v>264</v>
      </c>
      <c r="C66" s="59" t="s">
        <v>681</v>
      </c>
      <c r="D66" s="59" t="s">
        <v>682</v>
      </c>
      <c r="E66" s="89" t="s">
        <v>11</v>
      </c>
      <c r="F66" s="59" t="s">
        <v>15</v>
      </c>
      <c r="G66" s="89" t="s">
        <v>271</v>
      </c>
      <c r="H66" s="59">
        <v>4</v>
      </c>
      <c r="I66" s="59" t="s">
        <v>266</v>
      </c>
      <c r="J66" s="59" t="s">
        <v>688</v>
      </c>
      <c r="K66" s="59" t="s">
        <v>684</v>
      </c>
    </row>
    <row r="67" spans="1:11" x14ac:dyDescent="0.3">
      <c r="A67" s="62" t="s">
        <v>289</v>
      </c>
      <c r="B67" s="62" t="s">
        <v>268</v>
      </c>
      <c r="C67" s="62" t="s">
        <v>681</v>
      </c>
      <c r="D67" s="62" t="s">
        <v>682</v>
      </c>
      <c r="E67" s="84" t="s">
        <v>26</v>
      </c>
      <c r="F67" s="62" t="s">
        <v>27</v>
      </c>
      <c r="G67" s="84" t="s">
        <v>343</v>
      </c>
      <c r="H67" s="62">
        <v>4</v>
      </c>
      <c r="I67" s="62" t="s">
        <v>344</v>
      </c>
      <c r="J67" s="62" t="s">
        <v>683</v>
      </c>
      <c r="K67" s="62" t="s">
        <v>684</v>
      </c>
    </row>
    <row r="68" spans="1:11" x14ac:dyDescent="0.3">
      <c r="A68" s="56" t="s">
        <v>289</v>
      </c>
      <c r="B68" s="56" t="s">
        <v>268</v>
      </c>
      <c r="C68" s="56" t="s">
        <v>681</v>
      </c>
      <c r="D68" s="56" t="s">
        <v>682</v>
      </c>
      <c r="E68" s="88" t="s">
        <v>11</v>
      </c>
      <c r="F68" s="56" t="s">
        <v>12</v>
      </c>
      <c r="G68" s="88" t="s">
        <v>271</v>
      </c>
      <c r="H68" s="56">
        <v>4</v>
      </c>
      <c r="I68" s="56" t="s">
        <v>266</v>
      </c>
      <c r="J68" s="56" t="s">
        <v>688</v>
      </c>
      <c r="K68" s="56" t="s">
        <v>684</v>
      </c>
    </row>
    <row r="69" spans="1:11" x14ac:dyDescent="0.3">
      <c r="A69" s="63" t="s">
        <v>290</v>
      </c>
      <c r="B69" s="63" t="s">
        <v>270</v>
      </c>
      <c r="C69" s="63" t="s">
        <v>681</v>
      </c>
      <c r="D69" s="63" t="s">
        <v>682</v>
      </c>
      <c r="E69" s="85" t="s">
        <v>26</v>
      </c>
      <c r="F69" s="63" t="s">
        <v>30</v>
      </c>
      <c r="G69" s="85" t="s">
        <v>343</v>
      </c>
      <c r="H69" s="63">
        <v>4</v>
      </c>
      <c r="I69" s="63" t="s">
        <v>344</v>
      </c>
      <c r="J69" s="63" t="s">
        <v>683</v>
      </c>
      <c r="K69" s="63" t="s">
        <v>684</v>
      </c>
    </row>
    <row r="70" spans="1:11" x14ac:dyDescent="0.3">
      <c r="A70" s="59" t="s">
        <v>290</v>
      </c>
      <c r="B70" s="59" t="s">
        <v>270</v>
      </c>
      <c r="C70" s="59" t="s">
        <v>681</v>
      </c>
      <c r="D70" s="59" t="s">
        <v>682</v>
      </c>
      <c r="E70" s="89" t="s">
        <v>11</v>
      </c>
      <c r="F70" s="59" t="s">
        <v>15</v>
      </c>
      <c r="G70" s="89" t="s">
        <v>271</v>
      </c>
      <c r="H70" s="59">
        <v>4</v>
      </c>
      <c r="I70" s="59" t="s">
        <v>266</v>
      </c>
      <c r="J70" s="59" t="s">
        <v>688</v>
      </c>
      <c r="K70" s="59" t="s">
        <v>684</v>
      </c>
    </row>
    <row r="71" spans="1:11" x14ac:dyDescent="0.3">
      <c r="A71" s="61" t="s">
        <v>328</v>
      </c>
      <c r="B71" s="61" t="s">
        <v>323</v>
      </c>
      <c r="C71" s="61" t="s">
        <v>689</v>
      </c>
      <c r="D71" s="61" t="s">
        <v>690</v>
      </c>
      <c r="E71" s="87" t="s">
        <v>22</v>
      </c>
      <c r="F71" s="61" t="s">
        <v>23</v>
      </c>
      <c r="G71" s="87" t="s">
        <v>343</v>
      </c>
      <c r="H71" s="61">
        <v>4</v>
      </c>
      <c r="I71" s="61" t="s">
        <v>344</v>
      </c>
      <c r="J71" s="61" t="s">
        <v>687</v>
      </c>
      <c r="K71" s="61" t="s">
        <v>684</v>
      </c>
    </row>
    <row r="72" spans="1:11" x14ac:dyDescent="0.3">
      <c r="A72" s="60" t="s">
        <v>328</v>
      </c>
      <c r="B72" s="60" t="s">
        <v>323</v>
      </c>
      <c r="C72" s="60" t="s">
        <v>689</v>
      </c>
      <c r="D72" s="60" t="s">
        <v>690</v>
      </c>
      <c r="E72" s="86" t="s">
        <v>18</v>
      </c>
      <c r="F72" s="60" t="s">
        <v>19</v>
      </c>
      <c r="G72" s="86" t="s">
        <v>271</v>
      </c>
      <c r="H72" s="60">
        <v>4</v>
      </c>
      <c r="I72" s="60" t="s">
        <v>266</v>
      </c>
      <c r="J72" s="60" t="s">
        <v>686</v>
      </c>
      <c r="K72" s="60" t="s">
        <v>684</v>
      </c>
    </row>
    <row r="73" spans="1:11" x14ac:dyDescent="0.3">
      <c r="A73" s="61" t="s">
        <v>170</v>
      </c>
      <c r="B73" s="61" t="s">
        <v>272</v>
      </c>
      <c r="C73" s="61" t="s">
        <v>681</v>
      </c>
      <c r="D73" s="61" t="s">
        <v>682</v>
      </c>
      <c r="E73" s="87" t="s">
        <v>22</v>
      </c>
      <c r="F73" s="61" t="s">
        <v>23</v>
      </c>
      <c r="G73" s="87" t="s">
        <v>343</v>
      </c>
      <c r="H73" s="61">
        <v>4</v>
      </c>
      <c r="I73" s="61" t="s">
        <v>344</v>
      </c>
      <c r="J73" s="61" t="s">
        <v>687</v>
      </c>
      <c r="K73" s="61" t="s">
        <v>684</v>
      </c>
    </row>
    <row r="74" spans="1:11" x14ac:dyDescent="0.3">
      <c r="A74" s="56" t="s">
        <v>170</v>
      </c>
      <c r="B74" s="56" t="s">
        <v>272</v>
      </c>
      <c r="C74" s="56" t="s">
        <v>681</v>
      </c>
      <c r="D74" s="56" t="s">
        <v>682</v>
      </c>
      <c r="E74" s="88" t="s">
        <v>11</v>
      </c>
      <c r="F74" s="56" t="s">
        <v>12</v>
      </c>
      <c r="G74" s="88" t="s">
        <v>271</v>
      </c>
      <c r="H74" s="56">
        <v>4</v>
      </c>
      <c r="I74" s="56" t="s">
        <v>266</v>
      </c>
      <c r="J74" s="56" t="s">
        <v>688</v>
      </c>
      <c r="K74" s="56" t="s">
        <v>684</v>
      </c>
    </row>
    <row r="75" spans="1:11" x14ac:dyDescent="0.3">
      <c r="A75" s="59" t="s">
        <v>291</v>
      </c>
      <c r="B75" s="59" t="s">
        <v>259</v>
      </c>
      <c r="C75" s="59" t="s">
        <v>681</v>
      </c>
      <c r="D75" s="59" t="s">
        <v>682</v>
      </c>
      <c r="E75" s="89" t="s">
        <v>11</v>
      </c>
      <c r="F75" s="59" t="s">
        <v>15</v>
      </c>
      <c r="G75" s="89" t="s">
        <v>685</v>
      </c>
      <c r="H75" s="59">
        <v>4</v>
      </c>
      <c r="I75" s="59" t="s">
        <v>262</v>
      </c>
      <c r="J75" s="59" t="s">
        <v>688</v>
      </c>
      <c r="K75" s="59" t="s">
        <v>684</v>
      </c>
    </row>
    <row r="76" spans="1:11" x14ac:dyDescent="0.3">
      <c r="A76" s="62" t="s">
        <v>291</v>
      </c>
      <c r="B76" s="62" t="s">
        <v>259</v>
      </c>
      <c r="C76" s="62" t="s">
        <v>681</v>
      </c>
      <c r="D76" s="62" t="s">
        <v>682</v>
      </c>
      <c r="E76" s="84" t="s">
        <v>26</v>
      </c>
      <c r="F76" s="62" t="s">
        <v>27</v>
      </c>
      <c r="G76" s="84" t="s">
        <v>343</v>
      </c>
      <c r="H76" s="62">
        <v>4</v>
      </c>
      <c r="I76" s="62" t="s">
        <v>344</v>
      </c>
      <c r="J76" s="62" t="s">
        <v>683</v>
      </c>
      <c r="K76" s="62" t="s">
        <v>684</v>
      </c>
    </row>
    <row r="77" spans="1:11" x14ac:dyDescent="0.3">
      <c r="A77" s="62" t="s">
        <v>292</v>
      </c>
      <c r="B77" s="62" t="s">
        <v>268</v>
      </c>
      <c r="C77" s="62" t="s">
        <v>681</v>
      </c>
      <c r="D77" s="62" t="s">
        <v>682</v>
      </c>
      <c r="E77" s="84" t="s">
        <v>26</v>
      </c>
      <c r="F77" s="62" t="s">
        <v>27</v>
      </c>
      <c r="G77" s="84" t="s">
        <v>343</v>
      </c>
      <c r="H77" s="62">
        <v>4</v>
      </c>
      <c r="I77" s="62" t="s">
        <v>344</v>
      </c>
      <c r="J77" s="62" t="s">
        <v>683</v>
      </c>
      <c r="K77" s="62" t="s">
        <v>684</v>
      </c>
    </row>
    <row r="78" spans="1:11" x14ac:dyDescent="0.3">
      <c r="A78" s="56" t="s">
        <v>292</v>
      </c>
      <c r="B78" s="56" t="s">
        <v>268</v>
      </c>
      <c r="C78" s="56" t="s">
        <v>681</v>
      </c>
      <c r="D78" s="56" t="s">
        <v>682</v>
      </c>
      <c r="E78" s="88" t="s">
        <v>11</v>
      </c>
      <c r="F78" s="56" t="s">
        <v>12</v>
      </c>
      <c r="G78" s="88" t="s">
        <v>271</v>
      </c>
      <c r="H78" s="56">
        <v>4</v>
      </c>
      <c r="I78" s="56" t="s">
        <v>266</v>
      </c>
      <c r="J78" s="56" t="s">
        <v>688</v>
      </c>
      <c r="K78" s="56" t="s">
        <v>684</v>
      </c>
    </row>
    <row r="79" spans="1:11" x14ac:dyDescent="0.3">
      <c r="A79" s="63" t="s">
        <v>293</v>
      </c>
      <c r="B79" s="63" t="s">
        <v>270</v>
      </c>
      <c r="C79" s="63" t="s">
        <v>681</v>
      </c>
      <c r="D79" s="63" t="s">
        <v>682</v>
      </c>
      <c r="E79" s="85" t="s">
        <v>26</v>
      </c>
      <c r="F79" s="63" t="s">
        <v>30</v>
      </c>
      <c r="G79" s="85" t="s">
        <v>343</v>
      </c>
      <c r="H79" s="63">
        <v>4</v>
      </c>
      <c r="I79" s="63" t="s">
        <v>344</v>
      </c>
      <c r="J79" s="63" t="s">
        <v>683</v>
      </c>
      <c r="K79" s="63" t="s">
        <v>684</v>
      </c>
    </row>
    <row r="80" spans="1:11" x14ac:dyDescent="0.3">
      <c r="A80" s="59" t="s">
        <v>293</v>
      </c>
      <c r="B80" s="59" t="s">
        <v>270</v>
      </c>
      <c r="C80" s="59" t="s">
        <v>681</v>
      </c>
      <c r="D80" s="59" t="s">
        <v>682</v>
      </c>
      <c r="E80" s="89" t="s">
        <v>11</v>
      </c>
      <c r="F80" s="59" t="s">
        <v>15</v>
      </c>
      <c r="G80" s="89" t="s">
        <v>271</v>
      </c>
      <c r="H80" s="59">
        <v>4</v>
      </c>
      <c r="I80" s="59" t="s">
        <v>266</v>
      </c>
      <c r="J80" s="59" t="s">
        <v>688</v>
      </c>
      <c r="K80" s="59" t="s">
        <v>684</v>
      </c>
    </row>
    <row r="81" spans="1:11" x14ac:dyDescent="0.3">
      <c r="A81" s="61" t="s">
        <v>329</v>
      </c>
      <c r="B81" s="61" t="s">
        <v>323</v>
      </c>
      <c r="C81" s="61" t="s">
        <v>689</v>
      </c>
      <c r="D81" s="61" t="s">
        <v>690</v>
      </c>
      <c r="E81" s="87" t="s">
        <v>22</v>
      </c>
      <c r="F81" s="61" t="s">
        <v>23</v>
      </c>
      <c r="G81" s="87" t="s">
        <v>343</v>
      </c>
      <c r="H81" s="61">
        <v>4</v>
      </c>
      <c r="I81" s="61" t="s">
        <v>344</v>
      </c>
      <c r="J81" s="61" t="s">
        <v>687</v>
      </c>
      <c r="K81" s="61" t="s">
        <v>684</v>
      </c>
    </row>
    <row r="82" spans="1:11" x14ac:dyDescent="0.3">
      <c r="A82" s="60" t="s">
        <v>329</v>
      </c>
      <c r="B82" s="60" t="s">
        <v>323</v>
      </c>
      <c r="C82" s="60" t="s">
        <v>689</v>
      </c>
      <c r="D82" s="60" t="s">
        <v>690</v>
      </c>
      <c r="E82" s="86" t="s">
        <v>18</v>
      </c>
      <c r="F82" s="60" t="s">
        <v>19</v>
      </c>
      <c r="G82" s="86" t="s">
        <v>271</v>
      </c>
      <c r="H82" s="60">
        <v>4</v>
      </c>
      <c r="I82" s="60" t="s">
        <v>266</v>
      </c>
      <c r="J82" s="60" t="s">
        <v>686</v>
      </c>
      <c r="K82" s="60" t="s">
        <v>684</v>
      </c>
    </row>
    <row r="83" spans="1:11" x14ac:dyDescent="0.3">
      <c r="A83" s="90" t="s">
        <v>174</v>
      </c>
      <c r="B83" s="90" t="s">
        <v>272</v>
      </c>
      <c r="C83" s="90" t="s">
        <v>681</v>
      </c>
      <c r="D83" s="90" t="s">
        <v>691</v>
      </c>
      <c r="E83" s="91" t="s">
        <v>18</v>
      </c>
      <c r="F83" s="90" t="s">
        <v>19</v>
      </c>
      <c r="G83" s="91" t="s">
        <v>330</v>
      </c>
      <c r="H83" s="90"/>
      <c r="I83" s="90" t="s">
        <v>262</v>
      </c>
      <c r="J83" s="90" t="s">
        <v>686</v>
      </c>
      <c r="K83" s="90" t="s">
        <v>692</v>
      </c>
    </row>
    <row r="84" spans="1:11" x14ac:dyDescent="0.3">
      <c r="A84" s="61" t="s">
        <v>174</v>
      </c>
      <c r="B84" s="61" t="s">
        <v>272</v>
      </c>
      <c r="C84" s="61" t="s">
        <v>681</v>
      </c>
      <c r="D84" s="61" t="s">
        <v>691</v>
      </c>
      <c r="E84" s="87" t="s">
        <v>22</v>
      </c>
      <c r="F84" s="61" t="s">
        <v>23</v>
      </c>
      <c r="G84" s="87" t="s">
        <v>343</v>
      </c>
      <c r="H84" s="61">
        <v>2</v>
      </c>
      <c r="I84" s="61" t="s">
        <v>344</v>
      </c>
      <c r="J84" s="61" t="s">
        <v>687</v>
      </c>
      <c r="K84" s="61" t="s">
        <v>684</v>
      </c>
    </row>
    <row r="85" spans="1:11" x14ac:dyDescent="0.3">
      <c r="A85" s="56" t="s">
        <v>174</v>
      </c>
      <c r="B85" s="56" t="s">
        <v>272</v>
      </c>
      <c r="C85" s="56" t="s">
        <v>681</v>
      </c>
      <c r="D85" s="56" t="s">
        <v>682</v>
      </c>
      <c r="E85" s="88" t="s">
        <v>11</v>
      </c>
      <c r="F85" s="56" t="s">
        <v>12</v>
      </c>
      <c r="G85" s="88" t="s">
        <v>271</v>
      </c>
      <c r="H85" s="56">
        <v>4</v>
      </c>
      <c r="I85" s="56" t="s">
        <v>266</v>
      </c>
      <c r="J85" s="56" t="s">
        <v>688</v>
      </c>
      <c r="K85" s="56" t="s">
        <v>684</v>
      </c>
    </row>
    <row r="86" spans="1:11" x14ac:dyDescent="0.3">
      <c r="A86" s="56" t="s">
        <v>294</v>
      </c>
      <c r="B86" s="56" t="s">
        <v>259</v>
      </c>
      <c r="C86" s="56" t="s">
        <v>681</v>
      </c>
      <c r="D86" s="56" t="s">
        <v>682</v>
      </c>
      <c r="E86" s="88" t="s">
        <v>11</v>
      </c>
      <c r="F86" s="56" t="s">
        <v>12</v>
      </c>
      <c r="G86" s="88" t="s">
        <v>685</v>
      </c>
      <c r="H86" s="56">
        <v>4</v>
      </c>
      <c r="I86" s="56" t="s">
        <v>262</v>
      </c>
      <c r="J86" s="56" t="s">
        <v>688</v>
      </c>
      <c r="K86" s="56" t="s">
        <v>684</v>
      </c>
    </row>
    <row r="87" spans="1:11" x14ac:dyDescent="0.3">
      <c r="A87" s="62" t="s">
        <v>294</v>
      </c>
      <c r="B87" s="62" t="s">
        <v>259</v>
      </c>
      <c r="C87" s="62" t="s">
        <v>681</v>
      </c>
      <c r="D87" s="62" t="s">
        <v>682</v>
      </c>
      <c r="E87" s="84" t="s">
        <v>26</v>
      </c>
      <c r="F87" s="62" t="s">
        <v>27</v>
      </c>
      <c r="G87" s="84" t="s">
        <v>343</v>
      </c>
      <c r="H87" s="62">
        <v>4</v>
      </c>
      <c r="I87" s="62" t="s">
        <v>344</v>
      </c>
      <c r="J87" s="62" t="s">
        <v>683</v>
      </c>
      <c r="K87" s="62" t="s">
        <v>684</v>
      </c>
    </row>
    <row r="88" spans="1:11" x14ac:dyDescent="0.3">
      <c r="A88" s="63" t="s">
        <v>296</v>
      </c>
      <c r="B88" s="63" t="s">
        <v>264</v>
      </c>
      <c r="C88" s="63" t="s">
        <v>681</v>
      </c>
      <c r="D88" s="63" t="s">
        <v>682</v>
      </c>
      <c r="E88" s="85" t="s">
        <v>26</v>
      </c>
      <c r="F88" s="63" t="s">
        <v>30</v>
      </c>
      <c r="G88" s="85" t="s">
        <v>343</v>
      </c>
      <c r="H88" s="63">
        <v>4</v>
      </c>
      <c r="I88" s="63" t="s">
        <v>344</v>
      </c>
      <c r="J88" s="63" t="s">
        <v>683</v>
      </c>
      <c r="K88" s="63" t="s">
        <v>684</v>
      </c>
    </row>
    <row r="89" spans="1:11" x14ac:dyDescent="0.3">
      <c r="A89" s="59" t="s">
        <v>296</v>
      </c>
      <c r="B89" s="59" t="s">
        <v>264</v>
      </c>
      <c r="C89" s="59" t="s">
        <v>681</v>
      </c>
      <c r="D89" s="59" t="s">
        <v>682</v>
      </c>
      <c r="E89" s="89" t="s">
        <v>11</v>
      </c>
      <c r="F89" s="59" t="s">
        <v>15</v>
      </c>
      <c r="G89" s="89" t="s">
        <v>271</v>
      </c>
      <c r="H89" s="59">
        <v>4</v>
      </c>
      <c r="I89" s="59" t="s">
        <v>266</v>
      </c>
      <c r="J89" s="59" t="s">
        <v>688</v>
      </c>
      <c r="K89" s="59" t="s">
        <v>684</v>
      </c>
    </row>
    <row r="90" spans="1:11" x14ac:dyDescent="0.3">
      <c r="A90" s="62" t="s">
        <v>297</v>
      </c>
      <c r="B90" s="62" t="s">
        <v>268</v>
      </c>
      <c r="C90" s="62" t="s">
        <v>681</v>
      </c>
      <c r="D90" s="62" t="s">
        <v>682</v>
      </c>
      <c r="E90" s="84" t="s">
        <v>26</v>
      </c>
      <c r="F90" s="62" t="s">
        <v>27</v>
      </c>
      <c r="G90" s="84" t="s">
        <v>343</v>
      </c>
      <c r="H90" s="62">
        <v>4</v>
      </c>
      <c r="I90" s="62" t="s">
        <v>344</v>
      </c>
      <c r="J90" s="62" t="s">
        <v>683</v>
      </c>
      <c r="K90" s="62" t="s">
        <v>684</v>
      </c>
    </row>
    <row r="91" spans="1:11" x14ac:dyDescent="0.3">
      <c r="A91" s="56" t="s">
        <v>297</v>
      </c>
      <c r="B91" s="56" t="s">
        <v>268</v>
      </c>
      <c r="C91" s="56" t="s">
        <v>681</v>
      </c>
      <c r="D91" s="56" t="s">
        <v>682</v>
      </c>
      <c r="E91" s="88" t="s">
        <v>11</v>
      </c>
      <c r="F91" s="56" t="s">
        <v>12</v>
      </c>
      <c r="G91" s="88" t="s">
        <v>271</v>
      </c>
      <c r="H91" s="56">
        <v>4</v>
      </c>
      <c r="I91" s="56" t="s">
        <v>266</v>
      </c>
      <c r="J91" s="56" t="s">
        <v>688</v>
      </c>
      <c r="K91" s="56" t="s">
        <v>684</v>
      </c>
    </row>
    <row r="92" spans="1:11" x14ac:dyDescent="0.3">
      <c r="A92" s="63" t="s">
        <v>298</v>
      </c>
      <c r="B92" s="63" t="s">
        <v>270</v>
      </c>
      <c r="C92" s="63" t="s">
        <v>681</v>
      </c>
      <c r="D92" s="63" t="s">
        <v>682</v>
      </c>
      <c r="E92" s="85" t="s">
        <v>26</v>
      </c>
      <c r="F92" s="63" t="s">
        <v>30</v>
      </c>
      <c r="G92" s="85" t="s">
        <v>343</v>
      </c>
      <c r="H92" s="63">
        <v>4</v>
      </c>
      <c r="I92" s="63" t="s">
        <v>344</v>
      </c>
      <c r="J92" s="63" t="s">
        <v>683</v>
      </c>
      <c r="K92" s="63" t="s">
        <v>684</v>
      </c>
    </row>
    <row r="93" spans="1:11" x14ac:dyDescent="0.3">
      <c r="A93" s="59" t="s">
        <v>298</v>
      </c>
      <c r="B93" s="59" t="s">
        <v>270</v>
      </c>
      <c r="C93" s="59" t="s">
        <v>681</v>
      </c>
      <c r="D93" s="59" t="s">
        <v>682</v>
      </c>
      <c r="E93" s="89" t="s">
        <v>11</v>
      </c>
      <c r="F93" s="59" t="s">
        <v>15</v>
      </c>
      <c r="G93" s="89" t="s">
        <v>271</v>
      </c>
      <c r="H93" s="59">
        <v>4</v>
      </c>
      <c r="I93" s="59" t="s">
        <v>266</v>
      </c>
      <c r="J93" s="59" t="s">
        <v>688</v>
      </c>
      <c r="K93" s="59" t="s">
        <v>684</v>
      </c>
    </row>
    <row r="94" spans="1:11" x14ac:dyDescent="0.3">
      <c r="A94" s="60" t="s">
        <v>331</v>
      </c>
      <c r="B94" s="60" t="s">
        <v>323</v>
      </c>
      <c r="C94" s="60" t="s">
        <v>689</v>
      </c>
      <c r="D94" s="60" t="s">
        <v>690</v>
      </c>
      <c r="E94" s="86" t="s">
        <v>18</v>
      </c>
      <c r="F94" s="60" t="s">
        <v>19</v>
      </c>
      <c r="G94" s="86" t="s">
        <v>271</v>
      </c>
      <c r="H94" s="60">
        <v>4</v>
      </c>
      <c r="I94" s="60" t="s">
        <v>266</v>
      </c>
      <c r="J94" s="60" t="s">
        <v>686</v>
      </c>
      <c r="K94" s="60" t="s">
        <v>684</v>
      </c>
    </row>
    <row r="95" spans="1:11" x14ac:dyDescent="0.3">
      <c r="A95" s="90" t="s">
        <v>178</v>
      </c>
      <c r="B95" s="90" t="s">
        <v>272</v>
      </c>
      <c r="C95" s="90" t="s">
        <v>681</v>
      </c>
      <c r="D95" s="90" t="s">
        <v>691</v>
      </c>
      <c r="E95" s="91" t="s">
        <v>22</v>
      </c>
      <c r="F95" s="90" t="s">
        <v>23</v>
      </c>
      <c r="G95" s="91" t="s">
        <v>346</v>
      </c>
      <c r="H95" s="90"/>
      <c r="I95" s="90" t="s">
        <v>344</v>
      </c>
      <c r="J95" s="90" t="s">
        <v>687</v>
      </c>
      <c r="K95" s="90" t="s">
        <v>692</v>
      </c>
    </row>
    <row r="96" spans="1:11" x14ac:dyDescent="0.3">
      <c r="A96" s="56" t="s">
        <v>178</v>
      </c>
      <c r="B96" s="56" t="s">
        <v>272</v>
      </c>
      <c r="C96" s="56" t="s">
        <v>681</v>
      </c>
      <c r="D96" s="56" t="s">
        <v>682</v>
      </c>
      <c r="E96" s="88" t="s">
        <v>11</v>
      </c>
      <c r="F96" s="56" t="s">
        <v>12</v>
      </c>
      <c r="G96" s="88" t="s">
        <v>271</v>
      </c>
      <c r="H96" s="56">
        <v>4</v>
      </c>
      <c r="I96" s="56" t="s">
        <v>266</v>
      </c>
      <c r="J96" s="56" t="s">
        <v>688</v>
      </c>
      <c r="K96" s="56" t="s">
        <v>684</v>
      </c>
    </row>
    <row r="97" spans="1:11" x14ac:dyDescent="0.3">
      <c r="A97" s="59" t="s">
        <v>299</v>
      </c>
      <c r="B97" s="59" t="s">
        <v>259</v>
      </c>
      <c r="C97" s="59" t="s">
        <v>681</v>
      </c>
      <c r="D97" s="59" t="s">
        <v>682</v>
      </c>
      <c r="E97" s="89" t="s">
        <v>11</v>
      </c>
      <c r="F97" s="59" t="s">
        <v>15</v>
      </c>
      <c r="G97" s="89" t="s">
        <v>685</v>
      </c>
      <c r="H97" s="59">
        <v>4</v>
      </c>
      <c r="I97" s="59" t="s">
        <v>262</v>
      </c>
      <c r="J97" s="59" t="s">
        <v>688</v>
      </c>
      <c r="K97" s="59" t="s">
        <v>684</v>
      </c>
    </row>
    <row r="98" spans="1:11" x14ac:dyDescent="0.3">
      <c r="A98" s="62" t="s">
        <v>299</v>
      </c>
      <c r="B98" s="62" t="s">
        <v>259</v>
      </c>
      <c r="C98" s="62" t="s">
        <v>681</v>
      </c>
      <c r="D98" s="62" t="s">
        <v>682</v>
      </c>
      <c r="E98" s="84" t="s">
        <v>26</v>
      </c>
      <c r="F98" s="62" t="s">
        <v>27</v>
      </c>
      <c r="G98" s="84" t="s">
        <v>343</v>
      </c>
      <c r="H98" s="62">
        <v>4</v>
      </c>
      <c r="I98" s="62" t="s">
        <v>344</v>
      </c>
      <c r="J98" s="62" t="s">
        <v>683</v>
      </c>
      <c r="K98" s="62" t="s">
        <v>684</v>
      </c>
    </row>
    <row r="99" spans="1:11" x14ac:dyDescent="0.3">
      <c r="A99" s="63" t="s">
        <v>300</v>
      </c>
      <c r="B99" s="63" t="s">
        <v>264</v>
      </c>
      <c r="C99" s="63" t="s">
        <v>681</v>
      </c>
      <c r="D99" s="63" t="s">
        <v>682</v>
      </c>
      <c r="E99" s="85" t="s">
        <v>26</v>
      </c>
      <c r="F99" s="63" t="s">
        <v>30</v>
      </c>
      <c r="G99" s="85" t="s">
        <v>343</v>
      </c>
      <c r="H99" s="63">
        <v>4</v>
      </c>
      <c r="I99" s="63" t="s">
        <v>344</v>
      </c>
      <c r="J99" s="63" t="s">
        <v>683</v>
      </c>
      <c r="K99" s="63" t="s">
        <v>684</v>
      </c>
    </row>
    <row r="100" spans="1:11" x14ac:dyDescent="0.3">
      <c r="A100" s="59" t="s">
        <v>300</v>
      </c>
      <c r="B100" s="59" t="s">
        <v>264</v>
      </c>
      <c r="C100" s="59" t="s">
        <v>681</v>
      </c>
      <c r="D100" s="59" t="s">
        <v>682</v>
      </c>
      <c r="E100" s="89" t="s">
        <v>11</v>
      </c>
      <c r="F100" s="59" t="s">
        <v>15</v>
      </c>
      <c r="G100" s="89" t="s">
        <v>271</v>
      </c>
      <c r="H100" s="59">
        <v>4</v>
      </c>
      <c r="I100" s="59" t="s">
        <v>266</v>
      </c>
      <c r="J100" s="59" t="s">
        <v>688</v>
      </c>
      <c r="K100" s="59" t="s">
        <v>684</v>
      </c>
    </row>
    <row r="101" spans="1:11" x14ac:dyDescent="0.3">
      <c r="A101" s="62" t="s">
        <v>301</v>
      </c>
      <c r="B101" s="62" t="s">
        <v>268</v>
      </c>
      <c r="C101" s="62" t="s">
        <v>681</v>
      </c>
      <c r="D101" s="62" t="s">
        <v>682</v>
      </c>
      <c r="E101" s="84" t="s">
        <v>26</v>
      </c>
      <c r="F101" s="62" t="s">
        <v>27</v>
      </c>
      <c r="G101" s="84" t="s">
        <v>343</v>
      </c>
      <c r="H101" s="62">
        <v>4</v>
      </c>
      <c r="I101" s="62" t="s">
        <v>344</v>
      </c>
      <c r="J101" s="62" t="s">
        <v>683</v>
      </c>
      <c r="K101" s="62" t="s">
        <v>684</v>
      </c>
    </row>
    <row r="102" spans="1:11" x14ac:dyDescent="0.3">
      <c r="A102" s="56" t="s">
        <v>301</v>
      </c>
      <c r="B102" s="56" t="s">
        <v>268</v>
      </c>
      <c r="C102" s="56" t="s">
        <v>681</v>
      </c>
      <c r="D102" s="56" t="s">
        <v>682</v>
      </c>
      <c r="E102" s="88" t="s">
        <v>11</v>
      </c>
      <c r="F102" s="56" t="s">
        <v>12</v>
      </c>
      <c r="G102" s="88" t="s">
        <v>271</v>
      </c>
      <c r="H102" s="56">
        <v>4</v>
      </c>
      <c r="I102" s="56" t="s">
        <v>266</v>
      </c>
      <c r="J102" s="56" t="s">
        <v>688</v>
      </c>
      <c r="K102" s="56" t="s">
        <v>684</v>
      </c>
    </row>
    <row r="103" spans="1:11" x14ac:dyDescent="0.3">
      <c r="A103" s="63" t="s">
        <v>302</v>
      </c>
      <c r="B103" s="63" t="s">
        <v>270</v>
      </c>
      <c r="C103" s="63" t="s">
        <v>681</v>
      </c>
      <c r="D103" s="63" t="s">
        <v>682</v>
      </c>
      <c r="E103" s="85" t="s">
        <v>26</v>
      </c>
      <c r="F103" s="63" t="s">
        <v>30</v>
      </c>
      <c r="G103" s="85" t="s">
        <v>343</v>
      </c>
      <c r="H103" s="63">
        <v>4</v>
      </c>
      <c r="I103" s="63" t="s">
        <v>344</v>
      </c>
      <c r="J103" s="63" t="s">
        <v>683</v>
      </c>
      <c r="K103" s="63" t="s">
        <v>684</v>
      </c>
    </row>
    <row r="104" spans="1:11" x14ac:dyDescent="0.3">
      <c r="A104" s="59" t="s">
        <v>302</v>
      </c>
      <c r="B104" s="59" t="s">
        <v>270</v>
      </c>
      <c r="C104" s="59" t="s">
        <v>681</v>
      </c>
      <c r="D104" s="59" t="s">
        <v>682</v>
      </c>
      <c r="E104" s="89" t="s">
        <v>11</v>
      </c>
      <c r="F104" s="59" t="s">
        <v>15</v>
      </c>
      <c r="G104" s="89" t="s">
        <v>271</v>
      </c>
      <c r="H104" s="59">
        <v>4</v>
      </c>
      <c r="I104" s="59" t="s">
        <v>266</v>
      </c>
      <c r="J104" s="59" t="s">
        <v>688</v>
      </c>
      <c r="K104" s="59" t="s">
        <v>684</v>
      </c>
    </row>
    <row r="105" spans="1:11" x14ac:dyDescent="0.3">
      <c r="A105" s="60" t="s">
        <v>332</v>
      </c>
      <c r="B105" s="60" t="s">
        <v>323</v>
      </c>
      <c r="C105" s="60" t="s">
        <v>689</v>
      </c>
      <c r="D105" s="60" t="s">
        <v>690</v>
      </c>
      <c r="E105" s="86" t="s">
        <v>18</v>
      </c>
      <c r="F105" s="60" t="s">
        <v>19</v>
      </c>
      <c r="G105" s="86" t="s">
        <v>271</v>
      </c>
      <c r="H105" s="60">
        <v>4</v>
      </c>
      <c r="I105" s="60" t="s">
        <v>266</v>
      </c>
      <c r="J105" s="60" t="s">
        <v>686</v>
      </c>
      <c r="K105" s="60" t="s">
        <v>684</v>
      </c>
    </row>
    <row r="106" spans="1:11" x14ac:dyDescent="0.3">
      <c r="A106" s="90" t="s">
        <v>181</v>
      </c>
      <c r="B106" s="90" t="s">
        <v>272</v>
      </c>
      <c r="C106" s="90" t="s">
        <v>681</v>
      </c>
      <c r="D106" s="90" t="s">
        <v>691</v>
      </c>
      <c r="E106" s="91" t="s">
        <v>18</v>
      </c>
      <c r="F106" s="90" t="s">
        <v>19</v>
      </c>
      <c r="G106" s="91" t="s">
        <v>333</v>
      </c>
      <c r="H106" s="90"/>
      <c r="I106" s="90" t="s">
        <v>262</v>
      </c>
      <c r="J106" s="90" t="s">
        <v>686</v>
      </c>
      <c r="K106" s="90" t="s">
        <v>692</v>
      </c>
    </row>
    <row r="107" spans="1:11" x14ac:dyDescent="0.3">
      <c r="A107" s="90" t="s">
        <v>181</v>
      </c>
      <c r="B107" s="90" t="s">
        <v>272</v>
      </c>
      <c r="C107" s="90" t="s">
        <v>681</v>
      </c>
      <c r="D107" s="90" t="s">
        <v>691</v>
      </c>
      <c r="E107" s="91" t="s">
        <v>22</v>
      </c>
      <c r="F107" s="90" t="s">
        <v>23</v>
      </c>
      <c r="G107" s="91" t="s">
        <v>347</v>
      </c>
      <c r="H107" s="90"/>
      <c r="I107" s="90" t="s">
        <v>344</v>
      </c>
      <c r="J107" s="90" t="s">
        <v>687</v>
      </c>
      <c r="K107" s="90" t="s">
        <v>692</v>
      </c>
    </row>
    <row r="108" spans="1:11" x14ac:dyDescent="0.3">
      <c r="A108" s="56" t="s">
        <v>181</v>
      </c>
      <c r="B108" s="56" t="s">
        <v>272</v>
      </c>
      <c r="C108" s="56" t="s">
        <v>681</v>
      </c>
      <c r="D108" s="56" t="s">
        <v>682</v>
      </c>
      <c r="E108" s="88" t="s">
        <v>11</v>
      </c>
      <c r="F108" s="56" t="s">
        <v>12</v>
      </c>
      <c r="G108" s="88" t="s">
        <v>271</v>
      </c>
      <c r="H108" s="56">
        <v>4</v>
      </c>
      <c r="I108" s="56" t="s">
        <v>266</v>
      </c>
      <c r="J108" s="56" t="s">
        <v>688</v>
      </c>
      <c r="K108" s="56" t="s">
        <v>684</v>
      </c>
    </row>
    <row r="109" spans="1:11" x14ac:dyDescent="0.3">
      <c r="A109" s="56" t="s">
        <v>303</v>
      </c>
      <c r="B109" s="56" t="s">
        <v>259</v>
      </c>
      <c r="C109" s="56" t="s">
        <v>681</v>
      </c>
      <c r="D109" s="56" t="s">
        <v>682</v>
      </c>
      <c r="E109" s="88" t="s">
        <v>11</v>
      </c>
      <c r="F109" s="56" t="s">
        <v>12</v>
      </c>
      <c r="G109" s="88" t="s">
        <v>685</v>
      </c>
      <c r="H109" s="56">
        <v>4</v>
      </c>
      <c r="I109" s="56" t="s">
        <v>262</v>
      </c>
      <c r="J109" s="56" t="s">
        <v>688</v>
      </c>
      <c r="K109" s="56" t="s">
        <v>684</v>
      </c>
    </row>
    <row r="110" spans="1:11" x14ac:dyDescent="0.3">
      <c r="A110" s="62" t="s">
        <v>303</v>
      </c>
      <c r="B110" s="62" t="s">
        <v>259</v>
      </c>
      <c r="C110" s="62" t="s">
        <v>681</v>
      </c>
      <c r="D110" s="62" t="s">
        <v>682</v>
      </c>
      <c r="E110" s="84" t="s">
        <v>26</v>
      </c>
      <c r="F110" s="62" t="s">
        <v>27</v>
      </c>
      <c r="G110" s="84" t="s">
        <v>343</v>
      </c>
      <c r="H110" s="62">
        <v>4</v>
      </c>
      <c r="I110" s="62" t="s">
        <v>344</v>
      </c>
      <c r="J110" s="62" t="s">
        <v>683</v>
      </c>
      <c r="K110" s="62" t="s">
        <v>684</v>
      </c>
    </row>
    <row r="111" spans="1:11" x14ac:dyDescent="0.3">
      <c r="A111" s="63" t="s">
        <v>305</v>
      </c>
      <c r="B111" s="63" t="s">
        <v>264</v>
      </c>
      <c r="C111" s="63" t="s">
        <v>681</v>
      </c>
      <c r="D111" s="63" t="s">
        <v>682</v>
      </c>
      <c r="E111" s="85" t="s">
        <v>26</v>
      </c>
      <c r="F111" s="63" t="s">
        <v>30</v>
      </c>
      <c r="G111" s="85" t="s">
        <v>343</v>
      </c>
      <c r="H111" s="63">
        <v>4</v>
      </c>
      <c r="I111" s="63" t="s">
        <v>344</v>
      </c>
      <c r="J111" s="63" t="s">
        <v>683</v>
      </c>
      <c r="K111" s="63" t="s">
        <v>684</v>
      </c>
    </row>
    <row r="112" spans="1:11" x14ac:dyDescent="0.3">
      <c r="A112" s="59" t="s">
        <v>305</v>
      </c>
      <c r="B112" s="59" t="s">
        <v>264</v>
      </c>
      <c r="C112" s="59" t="s">
        <v>681</v>
      </c>
      <c r="D112" s="59" t="s">
        <v>682</v>
      </c>
      <c r="E112" s="89" t="s">
        <v>11</v>
      </c>
      <c r="F112" s="59" t="s">
        <v>15</v>
      </c>
      <c r="G112" s="89" t="s">
        <v>271</v>
      </c>
      <c r="H112" s="59">
        <v>4</v>
      </c>
      <c r="I112" s="59" t="s">
        <v>266</v>
      </c>
      <c r="J112" s="59" t="s">
        <v>688</v>
      </c>
      <c r="K112" s="59" t="s">
        <v>684</v>
      </c>
    </row>
    <row r="113" spans="1:11" x14ac:dyDescent="0.3">
      <c r="A113" s="62" t="s">
        <v>306</v>
      </c>
      <c r="B113" s="62" t="s">
        <v>268</v>
      </c>
      <c r="C113" s="62" t="s">
        <v>681</v>
      </c>
      <c r="D113" s="62" t="s">
        <v>682</v>
      </c>
      <c r="E113" s="84" t="s">
        <v>26</v>
      </c>
      <c r="F113" s="62" t="s">
        <v>27</v>
      </c>
      <c r="G113" s="84" t="s">
        <v>343</v>
      </c>
      <c r="H113" s="62">
        <v>4</v>
      </c>
      <c r="I113" s="62" t="s">
        <v>344</v>
      </c>
      <c r="J113" s="62" t="s">
        <v>683</v>
      </c>
      <c r="K113" s="62" t="s">
        <v>684</v>
      </c>
    </row>
    <row r="114" spans="1:11" x14ac:dyDescent="0.3">
      <c r="A114" s="56" t="s">
        <v>306</v>
      </c>
      <c r="B114" s="56" t="s">
        <v>268</v>
      </c>
      <c r="C114" s="56" t="s">
        <v>681</v>
      </c>
      <c r="D114" s="56" t="s">
        <v>682</v>
      </c>
      <c r="E114" s="88" t="s">
        <v>11</v>
      </c>
      <c r="F114" s="56" t="s">
        <v>12</v>
      </c>
      <c r="G114" s="88" t="s">
        <v>271</v>
      </c>
      <c r="H114" s="56">
        <v>4</v>
      </c>
      <c r="I114" s="56" t="s">
        <v>266</v>
      </c>
      <c r="J114" s="56" t="s">
        <v>688</v>
      </c>
      <c r="K114" s="56" t="s">
        <v>684</v>
      </c>
    </row>
    <row r="115" spans="1:11" x14ac:dyDescent="0.3">
      <c r="A115" s="63" t="s">
        <v>307</v>
      </c>
      <c r="B115" s="63" t="s">
        <v>270</v>
      </c>
      <c r="C115" s="63" t="s">
        <v>681</v>
      </c>
      <c r="D115" s="63" t="s">
        <v>682</v>
      </c>
      <c r="E115" s="85" t="s">
        <v>26</v>
      </c>
      <c r="F115" s="63" t="s">
        <v>30</v>
      </c>
      <c r="G115" s="85" t="s">
        <v>343</v>
      </c>
      <c r="H115" s="63">
        <v>4</v>
      </c>
      <c r="I115" s="63" t="s">
        <v>344</v>
      </c>
      <c r="J115" s="63" t="s">
        <v>683</v>
      </c>
      <c r="K115" s="63" t="s">
        <v>684</v>
      </c>
    </row>
    <row r="116" spans="1:11" x14ac:dyDescent="0.3">
      <c r="A116" s="59" t="s">
        <v>307</v>
      </c>
      <c r="B116" s="59" t="s">
        <v>270</v>
      </c>
      <c r="C116" s="59" t="s">
        <v>681</v>
      </c>
      <c r="D116" s="59" t="s">
        <v>682</v>
      </c>
      <c r="E116" s="89" t="s">
        <v>11</v>
      </c>
      <c r="F116" s="59" t="s">
        <v>15</v>
      </c>
      <c r="G116" s="89" t="s">
        <v>271</v>
      </c>
      <c r="H116" s="59">
        <v>4</v>
      </c>
      <c r="I116" s="59" t="s">
        <v>266</v>
      </c>
      <c r="J116" s="59" t="s">
        <v>688</v>
      </c>
      <c r="K116" s="59" t="s">
        <v>684</v>
      </c>
    </row>
    <row r="117" spans="1:11" x14ac:dyDescent="0.3">
      <c r="A117" s="60" t="s">
        <v>334</v>
      </c>
      <c r="B117" s="60" t="s">
        <v>323</v>
      </c>
      <c r="C117" s="60" t="s">
        <v>689</v>
      </c>
      <c r="D117" s="60" t="s">
        <v>690</v>
      </c>
      <c r="E117" s="86" t="s">
        <v>18</v>
      </c>
      <c r="F117" s="60" t="s">
        <v>19</v>
      </c>
      <c r="G117" s="86" t="s">
        <v>271</v>
      </c>
      <c r="H117" s="60">
        <v>4</v>
      </c>
      <c r="I117" s="60" t="s">
        <v>266</v>
      </c>
      <c r="J117" s="60" t="s">
        <v>686</v>
      </c>
      <c r="K117" s="60" t="s">
        <v>684</v>
      </c>
    </row>
    <row r="118" spans="1:11" x14ac:dyDescent="0.3">
      <c r="A118" s="63" t="s">
        <v>184</v>
      </c>
      <c r="B118" s="63" t="s">
        <v>272</v>
      </c>
      <c r="C118" s="63" t="s">
        <v>681</v>
      </c>
      <c r="D118" s="63" t="s">
        <v>682</v>
      </c>
      <c r="E118" s="85" t="s">
        <v>26</v>
      </c>
      <c r="F118" s="63" t="s">
        <v>30</v>
      </c>
      <c r="G118" s="85" t="s">
        <v>343</v>
      </c>
      <c r="H118" s="63">
        <v>4</v>
      </c>
      <c r="I118" s="63" t="s">
        <v>344</v>
      </c>
      <c r="J118" s="63" t="s">
        <v>683</v>
      </c>
      <c r="K118" s="63" t="s">
        <v>684</v>
      </c>
    </row>
    <row r="119" spans="1:11" x14ac:dyDescent="0.3">
      <c r="A119" s="56" t="s">
        <v>184</v>
      </c>
      <c r="B119" s="56" t="s">
        <v>272</v>
      </c>
      <c r="C119" s="56" t="s">
        <v>681</v>
      </c>
      <c r="D119" s="56" t="s">
        <v>682</v>
      </c>
      <c r="E119" s="88" t="s">
        <v>11</v>
      </c>
      <c r="F119" s="56" t="s">
        <v>12</v>
      </c>
      <c r="G119" s="88" t="s">
        <v>271</v>
      </c>
      <c r="H119" s="56">
        <v>4</v>
      </c>
      <c r="I119" s="56" t="s">
        <v>266</v>
      </c>
      <c r="J119" s="56" t="s">
        <v>688</v>
      </c>
      <c r="K119" s="56" t="s">
        <v>684</v>
      </c>
    </row>
    <row r="120" spans="1:11" x14ac:dyDescent="0.3">
      <c r="A120" s="59" t="s">
        <v>308</v>
      </c>
      <c r="B120" s="59" t="s">
        <v>259</v>
      </c>
      <c r="C120" s="59" t="s">
        <v>681</v>
      </c>
      <c r="D120" s="59" t="s">
        <v>682</v>
      </c>
      <c r="E120" s="89" t="s">
        <v>11</v>
      </c>
      <c r="F120" s="59" t="s">
        <v>15</v>
      </c>
      <c r="G120" s="89" t="s">
        <v>685</v>
      </c>
      <c r="H120" s="59">
        <v>4</v>
      </c>
      <c r="I120" s="59" t="s">
        <v>262</v>
      </c>
      <c r="J120" s="59" t="s">
        <v>688</v>
      </c>
      <c r="K120" s="59" t="s">
        <v>684</v>
      </c>
    </row>
    <row r="121" spans="1:11" x14ac:dyDescent="0.3">
      <c r="A121" s="62" t="s">
        <v>308</v>
      </c>
      <c r="B121" s="62" t="s">
        <v>259</v>
      </c>
      <c r="C121" s="62" t="s">
        <v>681</v>
      </c>
      <c r="D121" s="62" t="s">
        <v>682</v>
      </c>
      <c r="E121" s="84" t="s">
        <v>26</v>
      </c>
      <c r="F121" s="62" t="s">
        <v>27</v>
      </c>
      <c r="G121" s="84" t="s">
        <v>343</v>
      </c>
      <c r="H121" s="62">
        <v>4</v>
      </c>
      <c r="I121" s="62" t="s">
        <v>344</v>
      </c>
      <c r="J121" s="62" t="s">
        <v>683</v>
      </c>
      <c r="K121" s="62" t="s">
        <v>684</v>
      </c>
    </row>
    <row r="122" spans="1:11" x14ac:dyDescent="0.3">
      <c r="A122" s="63" t="s">
        <v>309</v>
      </c>
      <c r="B122" s="63" t="s">
        <v>264</v>
      </c>
      <c r="C122" s="63" t="s">
        <v>681</v>
      </c>
      <c r="D122" s="63" t="s">
        <v>682</v>
      </c>
      <c r="E122" s="85" t="s">
        <v>26</v>
      </c>
      <c r="F122" s="63" t="s">
        <v>30</v>
      </c>
      <c r="G122" s="85" t="s">
        <v>343</v>
      </c>
      <c r="H122" s="63">
        <v>4</v>
      </c>
      <c r="I122" s="63" t="s">
        <v>344</v>
      </c>
      <c r="J122" s="63" t="s">
        <v>683</v>
      </c>
      <c r="K122" s="63" t="s">
        <v>684</v>
      </c>
    </row>
    <row r="123" spans="1:11" x14ac:dyDescent="0.3">
      <c r="A123" s="59" t="s">
        <v>309</v>
      </c>
      <c r="B123" s="59" t="s">
        <v>264</v>
      </c>
      <c r="C123" s="59" t="s">
        <v>681</v>
      </c>
      <c r="D123" s="59" t="s">
        <v>682</v>
      </c>
      <c r="E123" s="89" t="s">
        <v>11</v>
      </c>
      <c r="F123" s="59" t="s">
        <v>15</v>
      </c>
      <c r="G123" s="89" t="s">
        <v>271</v>
      </c>
      <c r="H123" s="59">
        <v>4</v>
      </c>
      <c r="I123" s="59" t="s">
        <v>266</v>
      </c>
      <c r="J123" s="59" t="s">
        <v>688</v>
      </c>
      <c r="K123" s="59" t="s">
        <v>684</v>
      </c>
    </row>
    <row r="124" spans="1:11" x14ac:dyDescent="0.3">
      <c r="A124" s="62" t="s">
        <v>310</v>
      </c>
      <c r="B124" s="62" t="s">
        <v>268</v>
      </c>
      <c r="C124" s="62" t="s">
        <v>681</v>
      </c>
      <c r="D124" s="62" t="s">
        <v>682</v>
      </c>
      <c r="E124" s="84" t="s">
        <v>26</v>
      </c>
      <c r="F124" s="62" t="s">
        <v>27</v>
      </c>
      <c r="G124" s="84" t="s">
        <v>343</v>
      </c>
      <c r="H124" s="62">
        <v>4</v>
      </c>
      <c r="I124" s="62" t="s">
        <v>344</v>
      </c>
      <c r="J124" s="62" t="s">
        <v>683</v>
      </c>
      <c r="K124" s="62" t="s">
        <v>684</v>
      </c>
    </row>
    <row r="125" spans="1:11" x14ac:dyDescent="0.3">
      <c r="A125" s="56" t="s">
        <v>310</v>
      </c>
      <c r="B125" s="56" t="s">
        <v>268</v>
      </c>
      <c r="C125" s="56" t="s">
        <v>681</v>
      </c>
      <c r="D125" s="56" t="s">
        <v>682</v>
      </c>
      <c r="E125" s="88" t="s">
        <v>11</v>
      </c>
      <c r="F125" s="56" t="s">
        <v>12</v>
      </c>
      <c r="G125" s="88" t="s">
        <v>271</v>
      </c>
      <c r="H125" s="56">
        <v>4</v>
      </c>
      <c r="I125" s="56" t="s">
        <v>266</v>
      </c>
      <c r="J125" s="56" t="s">
        <v>688</v>
      </c>
      <c r="K125" s="56" t="s">
        <v>684</v>
      </c>
    </row>
    <row r="126" spans="1:11" x14ac:dyDescent="0.3">
      <c r="A126" s="63" t="s">
        <v>311</v>
      </c>
      <c r="B126" s="63" t="s">
        <v>270</v>
      </c>
      <c r="C126" s="63" t="s">
        <v>681</v>
      </c>
      <c r="D126" s="63" t="s">
        <v>682</v>
      </c>
      <c r="E126" s="85" t="s">
        <v>26</v>
      </c>
      <c r="F126" s="63" t="s">
        <v>30</v>
      </c>
      <c r="G126" s="85" t="s">
        <v>343</v>
      </c>
      <c r="H126" s="63">
        <v>4</v>
      </c>
      <c r="I126" s="63" t="s">
        <v>344</v>
      </c>
      <c r="J126" s="63" t="s">
        <v>683</v>
      </c>
      <c r="K126" s="63" t="s">
        <v>684</v>
      </c>
    </row>
    <row r="127" spans="1:11" x14ac:dyDescent="0.3">
      <c r="A127" s="59" t="s">
        <v>311</v>
      </c>
      <c r="B127" s="59" t="s">
        <v>270</v>
      </c>
      <c r="C127" s="59" t="s">
        <v>681</v>
      </c>
      <c r="D127" s="59" t="s">
        <v>682</v>
      </c>
      <c r="E127" s="89" t="s">
        <v>11</v>
      </c>
      <c r="F127" s="59" t="s">
        <v>15</v>
      </c>
      <c r="G127" s="89" t="s">
        <v>271</v>
      </c>
      <c r="H127" s="59">
        <v>4</v>
      </c>
      <c r="I127" s="59" t="s">
        <v>266</v>
      </c>
      <c r="J127" s="59" t="s">
        <v>688</v>
      </c>
      <c r="K127" s="59" t="s">
        <v>684</v>
      </c>
    </row>
    <row r="128" spans="1:11" x14ac:dyDescent="0.3">
      <c r="A128" s="60" t="s">
        <v>335</v>
      </c>
      <c r="B128" s="60" t="s">
        <v>323</v>
      </c>
      <c r="C128" s="60" t="s">
        <v>689</v>
      </c>
      <c r="D128" s="60" t="s">
        <v>690</v>
      </c>
      <c r="E128" s="86" t="s">
        <v>18</v>
      </c>
      <c r="F128" s="60" t="s">
        <v>19</v>
      </c>
      <c r="G128" s="86" t="s">
        <v>271</v>
      </c>
      <c r="H128" s="60">
        <v>4</v>
      </c>
      <c r="I128" s="60" t="s">
        <v>266</v>
      </c>
      <c r="J128" s="60" t="s">
        <v>686</v>
      </c>
      <c r="K128" s="60" t="s">
        <v>684</v>
      </c>
    </row>
    <row r="129" spans="1:11" x14ac:dyDescent="0.3">
      <c r="A129" s="56" t="s">
        <v>187</v>
      </c>
      <c r="B129" s="56" t="s">
        <v>272</v>
      </c>
      <c r="C129" s="56" t="s">
        <v>681</v>
      </c>
      <c r="D129" s="56" t="s">
        <v>682</v>
      </c>
      <c r="E129" s="88" t="s">
        <v>11</v>
      </c>
      <c r="F129" s="56" t="s">
        <v>12</v>
      </c>
      <c r="G129" s="88" t="s">
        <v>271</v>
      </c>
      <c r="H129" s="56">
        <v>4</v>
      </c>
      <c r="I129" s="56" t="s">
        <v>266</v>
      </c>
      <c r="J129" s="56" t="s">
        <v>688</v>
      </c>
      <c r="K129" s="56" t="s">
        <v>684</v>
      </c>
    </row>
    <row r="130" spans="1:11" x14ac:dyDescent="0.3">
      <c r="A130" s="62" t="s">
        <v>355</v>
      </c>
      <c r="B130" s="62" t="s">
        <v>259</v>
      </c>
      <c r="C130" s="62" t="s">
        <v>681</v>
      </c>
      <c r="D130" s="62" t="s">
        <v>682</v>
      </c>
      <c r="E130" s="84" t="s">
        <v>26</v>
      </c>
      <c r="F130" s="62" t="s">
        <v>27</v>
      </c>
      <c r="G130" s="84" t="s">
        <v>343</v>
      </c>
      <c r="H130" s="62">
        <v>4</v>
      </c>
      <c r="I130" s="62" t="s">
        <v>344</v>
      </c>
      <c r="J130" s="62" t="s">
        <v>683</v>
      </c>
      <c r="K130" s="62" t="s">
        <v>684</v>
      </c>
    </row>
    <row r="131" spans="1:11" x14ac:dyDescent="0.3">
      <c r="A131" s="63" t="s">
        <v>246</v>
      </c>
      <c r="B131" s="63" t="s">
        <v>264</v>
      </c>
      <c r="C131" s="63" t="s">
        <v>681</v>
      </c>
      <c r="D131" s="63" t="s">
        <v>682</v>
      </c>
      <c r="E131" s="85" t="s">
        <v>26</v>
      </c>
      <c r="F131" s="63" t="s">
        <v>30</v>
      </c>
      <c r="G131" s="85" t="s">
        <v>343</v>
      </c>
      <c r="H131" s="63">
        <v>4</v>
      </c>
      <c r="I131" s="63" t="s">
        <v>344</v>
      </c>
      <c r="J131" s="63" t="s">
        <v>683</v>
      </c>
      <c r="K131" s="63" t="s">
        <v>684</v>
      </c>
    </row>
    <row r="132" spans="1:11" x14ac:dyDescent="0.3">
      <c r="A132" s="59" t="s">
        <v>246</v>
      </c>
      <c r="B132" s="59" t="s">
        <v>264</v>
      </c>
      <c r="C132" s="59" t="s">
        <v>681</v>
      </c>
      <c r="D132" s="59" t="s">
        <v>682</v>
      </c>
      <c r="E132" s="89" t="s">
        <v>11</v>
      </c>
      <c r="F132" s="59" t="s">
        <v>15</v>
      </c>
      <c r="G132" s="89" t="s">
        <v>271</v>
      </c>
      <c r="H132" s="59">
        <v>4</v>
      </c>
      <c r="I132" s="59" t="s">
        <v>266</v>
      </c>
      <c r="J132" s="59" t="s">
        <v>688</v>
      </c>
      <c r="K132" s="59" t="s">
        <v>684</v>
      </c>
    </row>
    <row r="133" spans="1:11" x14ac:dyDescent="0.3">
      <c r="A133" s="62" t="s">
        <v>336</v>
      </c>
      <c r="B133" s="62" t="s">
        <v>268</v>
      </c>
      <c r="C133" s="62" t="s">
        <v>681</v>
      </c>
      <c r="D133" s="62" t="s">
        <v>682</v>
      </c>
      <c r="E133" s="84" t="s">
        <v>26</v>
      </c>
      <c r="F133" s="62" t="s">
        <v>27</v>
      </c>
      <c r="G133" s="84" t="s">
        <v>343</v>
      </c>
      <c r="H133" s="62">
        <v>4</v>
      </c>
      <c r="I133" s="62" t="s">
        <v>344</v>
      </c>
      <c r="J133" s="62" t="s">
        <v>683</v>
      </c>
      <c r="K133" s="62" t="s">
        <v>684</v>
      </c>
    </row>
    <row r="134" spans="1:11" x14ac:dyDescent="0.3">
      <c r="A134" s="60" t="s">
        <v>336</v>
      </c>
      <c r="B134" s="60" t="s">
        <v>268</v>
      </c>
      <c r="C134" s="60" t="s">
        <v>681</v>
      </c>
      <c r="D134" s="60" t="s">
        <v>682</v>
      </c>
      <c r="E134" s="86" t="s">
        <v>18</v>
      </c>
      <c r="F134" s="60" t="s">
        <v>19</v>
      </c>
      <c r="G134" s="86" t="s">
        <v>271</v>
      </c>
      <c r="H134" s="60">
        <v>4</v>
      </c>
      <c r="I134" s="60" t="s">
        <v>266</v>
      </c>
      <c r="J134" s="60" t="s">
        <v>686</v>
      </c>
      <c r="K134" s="60" t="s">
        <v>684</v>
      </c>
    </row>
    <row r="135" spans="1:11" x14ac:dyDescent="0.3">
      <c r="A135" s="63" t="s">
        <v>356</v>
      </c>
      <c r="B135" s="63" t="s">
        <v>270</v>
      </c>
      <c r="C135" s="63" t="s">
        <v>681</v>
      </c>
      <c r="D135" s="63" t="s">
        <v>682</v>
      </c>
      <c r="E135" s="85" t="s">
        <v>26</v>
      </c>
      <c r="F135" s="63" t="s">
        <v>30</v>
      </c>
      <c r="G135" s="85" t="s">
        <v>343</v>
      </c>
      <c r="H135" s="63">
        <v>4</v>
      </c>
      <c r="I135" s="63" t="s">
        <v>344</v>
      </c>
      <c r="J135" s="63" t="s">
        <v>683</v>
      </c>
      <c r="K135" s="63" t="s">
        <v>684</v>
      </c>
    </row>
    <row r="136" spans="1:11" x14ac:dyDescent="0.3">
      <c r="A136" s="60" t="s">
        <v>338</v>
      </c>
      <c r="B136" s="60" t="s">
        <v>323</v>
      </c>
      <c r="C136" s="60" t="s">
        <v>689</v>
      </c>
      <c r="D136" s="60" t="s">
        <v>690</v>
      </c>
      <c r="E136" s="86" t="s">
        <v>18</v>
      </c>
      <c r="F136" s="60" t="s">
        <v>19</v>
      </c>
      <c r="G136" s="86" t="s">
        <v>271</v>
      </c>
      <c r="H136" s="60">
        <v>4</v>
      </c>
      <c r="I136" s="60" t="s">
        <v>266</v>
      </c>
      <c r="J136" s="60" t="s">
        <v>686</v>
      </c>
      <c r="K136" s="60" t="s">
        <v>684</v>
      </c>
    </row>
    <row r="137" spans="1:11" x14ac:dyDescent="0.3">
      <c r="A137" s="90" t="s">
        <v>196</v>
      </c>
      <c r="B137" s="90" t="s">
        <v>272</v>
      </c>
      <c r="C137" s="90" t="s">
        <v>681</v>
      </c>
      <c r="D137" s="90" t="s">
        <v>691</v>
      </c>
      <c r="E137" s="91" t="s">
        <v>11</v>
      </c>
      <c r="F137" s="90" t="s">
        <v>12</v>
      </c>
      <c r="G137" s="91" t="s">
        <v>314</v>
      </c>
      <c r="H137" s="90"/>
      <c r="I137" s="90" t="s">
        <v>262</v>
      </c>
      <c r="J137" s="90" t="s">
        <v>688</v>
      </c>
      <c r="K137" s="90" t="s">
        <v>692</v>
      </c>
    </row>
    <row r="138" spans="1:11" x14ac:dyDescent="0.3">
      <c r="A138" s="60" t="s">
        <v>196</v>
      </c>
      <c r="B138" s="60" t="s">
        <v>272</v>
      </c>
      <c r="C138" s="60" t="s">
        <v>681</v>
      </c>
      <c r="D138" s="60" t="s">
        <v>682</v>
      </c>
      <c r="E138" s="86" t="s">
        <v>18</v>
      </c>
      <c r="F138" s="60" t="s">
        <v>19</v>
      </c>
      <c r="G138" s="86" t="s">
        <v>271</v>
      </c>
      <c r="H138" s="60">
        <v>4</v>
      </c>
      <c r="I138" s="60" t="s">
        <v>266</v>
      </c>
      <c r="J138" s="60" t="s">
        <v>686</v>
      </c>
      <c r="K138" s="60" t="s">
        <v>684</v>
      </c>
    </row>
    <row r="139" spans="1:11" x14ac:dyDescent="0.3">
      <c r="A139" s="90" t="s">
        <v>315</v>
      </c>
      <c r="B139" s="90" t="s">
        <v>259</v>
      </c>
      <c r="C139" s="90" t="s">
        <v>681</v>
      </c>
      <c r="D139" s="90" t="s">
        <v>691</v>
      </c>
      <c r="E139" s="91" t="s">
        <v>11</v>
      </c>
      <c r="F139" s="90" t="s">
        <v>15</v>
      </c>
      <c r="G139" s="91" t="s">
        <v>314</v>
      </c>
      <c r="H139" s="90"/>
      <c r="I139" s="90" t="s">
        <v>262</v>
      </c>
      <c r="J139" s="90" t="s">
        <v>688</v>
      </c>
      <c r="K139" s="90" t="s">
        <v>692</v>
      </c>
    </row>
    <row r="140" spans="1:11" x14ac:dyDescent="0.3">
      <c r="A140" s="62" t="s">
        <v>315</v>
      </c>
      <c r="B140" s="62" t="s">
        <v>259</v>
      </c>
      <c r="C140" s="62" t="s">
        <v>681</v>
      </c>
      <c r="D140" s="62" t="s">
        <v>682</v>
      </c>
      <c r="E140" s="84" t="s">
        <v>26</v>
      </c>
      <c r="F140" s="62" t="s">
        <v>27</v>
      </c>
      <c r="G140" s="84" t="s">
        <v>343</v>
      </c>
      <c r="H140" s="62">
        <v>4</v>
      </c>
      <c r="I140" s="62" t="s">
        <v>344</v>
      </c>
      <c r="J140" s="62" t="s">
        <v>683</v>
      </c>
      <c r="K140" s="62" t="s">
        <v>684</v>
      </c>
    </row>
    <row r="141" spans="1:11" x14ac:dyDescent="0.3">
      <c r="A141" s="63" t="s">
        <v>357</v>
      </c>
      <c r="B141" s="63" t="s">
        <v>264</v>
      </c>
      <c r="C141" s="63" t="s">
        <v>681</v>
      </c>
      <c r="D141" s="63" t="s">
        <v>682</v>
      </c>
      <c r="E141" s="85" t="s">
        <v>26</v>
      </c>
      <c r="F141" s="63" t="s">
        <v>30</v>
      </c>
      <c r="G141" s="85" t="s">
        <v>343</v>
      </c>
      <c r="H141" s="63">
        <v>4</v>
      </c>
      <c r="I141" s="63" t="s">
        <v>344</v>
      </c>
      <c r="J141" s="63" t="s">
        <v>683</v>
      </c>
      <c r="K141" s="63" t="s">
        <v>684</v>
      </c>
    </row>
    <row r="142" spans="1:11" x14ac:dyDescent="0.3">
      <c r="A142" s="62" t="s">
        <v>339</v>
      </c>
      <c r="B142" s="62" t="s">
        <v>268</v>
      </c>
      <c r="C142" s="62" t="s">
        <v>681</v>
      </c>
      <c r="D142" s="62" t="s">
        <v>682</v>
      </c>
      <c r="E142" s="84" t="s">
        <v>26</v>
      </c>
      <c r="F142" s="62" t="s">
        <v>27</v>
      </c>
      <c r="G142" s="84" t="s">
        <v>343</v>
      </c>
      <c r="H142" s="62">
        <v>4</v>
      </c>
      <c r="I142" s="62" t="s">
        <v>344</v>
      </c>
      <c r="J142" s="62" t="s">
        <v>683</v>
      </c>
      <c r="K142" s="62" t="s">
        <v>684</v>
      </c>
    </row>
    <row r="143" spans="1:11" x14ac:dyDescent="0.3">
      <c r="A143" s="60" t="s">
        <v>339</v>
      </c>
      <c r="B143" s="60" t="s">
        <v>268</v>
      </c>
      <c r="C143" s="60" t="s">
        <v>681</v>
      </c>
      <c r="D143" s="60" t="s">
        <v>682</v>
      </c>
      <c r="E143" s="86" t="s">
        <v>18</v>
      </c>
      <c r="F143" s="60" t="s">
        <v>19</v>
      </c>
      <c r="G143" s="86" t="s">
        <v>271</v>
      </c>
      <c r="H143" s="60">
        <v>4</v>
      </c>
      <c r="I143" s="60" t="s">
        <v>266</v>
      </c>
      <c r="J143" s="60" t="s">
        <v>686</v>
      </c>
      <c r="K143" s="60" t="s">
        <v>684</v>
      </c>
    </row>
    <row r="144" spans="1:11" x14ac:dyDescent="0.3">
      <c r="A144" s="63" t="s">
        <v>358</v>
      </c>
      <c r="B144" s="63" t="s">
        <v>270</v>
      </c>
      <c r="C144" s="63" t="s">
        <v>681</v>
      </c>
      <c r="D144" s="63" t="s">
        <v>682</v>
      </c>
      <c r="E144" s="85" t="s">
        <v>26</v>
      </c>
      <c r="F144" s="63" t="s">
        <v>30</v>
      </c>
      <c r="G144" s="85" t="s">
        <v>343</v>
      </c>
      <c r="H144" s="63">
        <v>4</v>
      </c>
      <c r="I144" s="63" t="s">
        <v>344</v>
      </c>
      <c r="J144" s="63" t="s">
        <v>683</v>
      </c>
      <c r="K144" s="63" t="s">
        <v>684</v>
      </c>
    </row>
    <row r="145" spans="1:11" x14ac:dyDescent="0.3">
      <c r="A145" s="60" t="s">
        <v>247</v>
      </c>
      <c r="B145" s="60" t="s">
        <v>323</v>
      </c>
      <c r="C145" s="60" t="s">
        <v>689</v>
      </c>
      <c r="D145" s="60" t="s">
        <v>690</v>
      </c>
      <c r="E145" s="86" t="s">
        <v>18</v>
      </c>
      <c r="F145" s="60" t="s">
        <v>19</v>
      </c>
      <c r="G145" s="86" t="s">
        <v>271</v>
      </c>
      <c r="H145" s="60">
        <v>4</v>
      </c>
      <c r="I145" s="60" t="s">
        <v>266</v>
      </c>
      <c r="J145" s="60" t="s">
        <v>686</v>
      </c>
      <c r="K145" s="60" t="s">
        <v>684</v>
      </c>
    </row>
    <row r="146" spans="1:11" x14ac:dyDescent="0.3">
      <c r="A146" s="90" t="s">
        <v>200</v>
      </c>
      <c r="B146" s="90" t="s">
        <v>272</v>
      </c>
      <c r="C146" s="90" t="s">
        <v>681</v>
      </c>
      <c r="D146" s="90" t="s">
        <v>682</v>
      </c>
      <c r="E146" s="91" t="s">
        <v>11</v>
      </c>
      <c r="F146" s="90" t="s">
        <v>12</v>
      </c>
      <c r="G146" s="91" t="s">
        <v>316</v>
      </c>
      <c r="H146" s="90"/>
      <c r="I146" s="90" t="s">
        <v>266</v>
      </c>
      <c r="J146" s="90" t="s">
        <v>688</v>
      </c>
      <c r="K146" s="90" t="s">
        <v>692</v>
      </c>
    </row>
    <row r="147" spans="1:11" x14ac:dyDescent="0.3">
      <c r="A147" s="62" t="s">
        <v>359</v>
      </c>
      <c r="B147" s="62" t="s">
        <v>259</v>
      </c>
      <c r="C147" s="62" t="s">
        <v>681</v>
      </c>
      <c r="D147" s="62" t="s">
        <v>682</v>
      </c>
      <c r="E147" s="84" t="s">
        <v>26</v>
      </c>
      <c r="F147" s="62" t="s">
        <v>27</v>
      </c>
      <c r="G147" s="84" t="s">
        <v>343</v>
      </c>
      <c r="H147" s="62">
        <v>4</v>
      </c>
      <c r="I147" s="62" t="s">
        <v>344</v>
      </c>
      <c r="J147" s="62" t="s">
        <v>683</v>
      </c>
      <c r="K147" s="62" t="s">
        <v>684</v>
      </c>
    </row>
    <row r="148" spans="1:11" x14ac:dyDescent="0.3">
      <c r="A148" s="63" t="s">
        <v>317</v>
      </c>
      <c r="B148" s="63" t="s">
        <v>264</v>
      </c>
      <c r="C148" s="63" t="s">
        <v>681</v>
      </c>
      <c r="D148" s="63" t="s">
        <v>682</v>
      </c>
      <c r="E148" s="85" t="s">
        <v>26</v>
      </c>
      <c r="F148" s="63" t="s">
        <v>30</v>
      </c>
      <c r="G148" s="85" t="s">
        <v>343</v>
      </c>
      <c r="H148" s="63">
        <v>4</v>
      </c>
      <c r="I148" s="63" t="s">
        <v>344</v>
      </c>
      <c r="J148" s="63" t="s">
        <v>683</v>
      </c>
      <c r="K148" s="63" t="s">
        <v>684</v>
      </c>
    </row>
    <row r="149" spans="1:11" x14ac:dyDescent="0.3">
      <c r="A149" s="90" t="s">
        <v>317</v>
      </c>
      <c r="B149" s="90" t="s">
        <v>264</v>
      </c>
      <c r="C149" s="90" t="s">
        <v>681</v>
      </c>
      <c r="D149" s="90" t="s">
        <v>682</v>
      </c>
      <c r="E149" s="91" t="s">
        <v>11</v>
      </c>
      <c r="F149" s="90" t="s">
        <v>15</v>
      </c>
      <c r="G149" s="91" t="s">
        <v>316</v>
      </c>
      <c r="H149" s="90"/>
      <c r="I149" s="90" t="s">
        <v>266</v>
      </c>
      <c r="J149" s="90" t="s">
        <v>688</v>
      </c>
      <c r="K149" s="90" t="s">
        <v>692</v>
      </c>
    </row>
    <row r="150" spans="1:11" x14ac:dyDescent="0.3">
      <c r="A150" s="62" t="s">
        <v>248</v>
      </c>
      <c r="B150" s="62" t="s">
        <v>268</v>
      </c>
      <c r="C150" s="62" t="s">
        <v>681</v>
      </c>
      <c r="D150" s="62" t="s">
        <v>682</v>
      </c>
      <c r="E150" s="84" t="s">
        <v>26</v>
      </c>
      <c r="F150" s="62" t="s">
        <v>27</v>
      </c>
      <c r="G150" s="84" t="s">
        <v>343</v>
      </c>
      <c r="H150" s="62">
        <v>4</v>
      </c>
      <c r="I150" s="62" t="s">
        <v>344</v>
      </c>
      <c r="J150" s="62" t="s">
        <v>683</v>
      </c>
      <c r="K150" s="62" t="s">
        <v>684</v>
      </c>
    </row>
    <row r="151" spans="1:11" x14ac:dyDescent="0.3">
      <c r="A151" s="90" t="s">
        <v>248</v>
      </c>
      <c r="B151" s="90" t="s">
        <v>268</v>
      </c>
      <c r="C151" s="90" t="s">
        <v>681</v>
      </c>
      <c r="D151" s="90" t="s">
        <v>682</v>
      </c>
      <c r="E151" s="91" t="s">
        <v>11</v>
      </c>
      <c r="F151" s="90" t="s">
        <v>12</v>
      </c>
      <c r="G151" s="91" t="s">
        <v>318</v>
      </c>
      <c r="H151" s="90"/>
      <c r="I151" s="90" t="s">
        <v>266</v>
      </c>
      <c r="J151" s="90" t="s">
        <v>688</v>
      </c>
      <c r="K151" s="90" t="s">
        <v>692</v>
      </c>
    </row>
    <row r="152" spans="1:11" x14ac:dyDescent="0.3">
      <c r="A152" s="63" t="s">
        <v>249</v>
      </c>
      <c r="B152" s="63" t="s">
        <v>270</v>
      </c>
      <c r="C152" s="63" t="s">
        <v>681</v>
      </c>
      <c r="D152" s="63" t="s">
        <v>682</v>
      </c>
      <c r="E152" s="85" t="s">
        <v>26</v>
      </c>
      <c r="F152" s="63" t="s">
        <v>30</v>
      </c>
      <c r="G152" s="85" t="s">
        <v>343</v>
      </c>
      <c r="H152" s="63">
        <v>4</v>
      </c>
      <c r="I152" s="63" t="s">
        <v>344</v>
      </c>
      <c r="J152" s="63" t="s">
        <v>683</v>
      </c>
      <c r="K152" s="63" t="s">
        <v>684</v>
      </c>
    </row>
    <row r="153" spans="1:11" x14ac:dyDescent="0.3">
      <c r="A153" s="90" t="s">
        <v>249</v>
      </c>
      <c r="B153" s="90" t="s">
        <v>270</v>
      </c>
      <c r="C153" s="90" t="s">
        <v>681</v>
      </c>
      <c r="D153" s="90" t="s">
        <v>682</v>
      </c>
      <c r="E153" s="91" t="s">
        <v>11</v>
      </c>
      <c r="F153" s="90" t="s">
        <v>15</v>
      </c>
      <c r="G153" s="91" t="s">
        <v>318</v>
      </c>
      <c r="H153" s="90"/>
      <c r="I153" s="90" t="s">
        <v>266</v>
      </c>
      <c r="J153" s="90" t="s">
        <v>688</v>
      </c>
      <c r="K153" s="90" t="s">
        <v>692</v>
      </c>
    </row>
    <row r="154" spans="1:11" x14ac:dyDescent="0.3">
      <c r="A154" s="90" t="s">
        <v>340</v>
      </c>
      <c r="B154" s="90" t="s">
        <v>323</v>
      </c>
      <c r="C154" s="90" t="s">
        <v>689</v>
      </c>
      <c r="D154" s="90" t="s">
        <v>690</v>
      </c>
      <c r="E154" s="91" t="s">
        <v>26</v>
      </c>
      <c r="F154" s="90" t="s">
        <v>27</v>
      </c>
      <c r="G154" s="91" t="s">
        <v>360</v>
      </c>
      <c r="H154" s="90"/>
      <c r="I154" s="90" t="s">
        <v>344</v>
      </c>
      <c r="J154" s="90" t="s">
        <v>683</v>
      </c>
      <c r="K154" s="90" t="s">
        <v>692</v>
      </c>
    </row>
    <row r="155" spans="1:11" x14ac:dyDescent="0.3">
      <c r="A155" s="90" t="s">
        <v>340</v>
      </c>
      <c r="B155" s="90" t="s">
        <v>323</v>
      </c>
      <c r="C155" s="90" t="s">
        <v>689</v>
      </c>
      <c r="D155" s="90" t="s">
        <v>690</v>
      </c>
      <c r="E155" s="91" t="s">
        <v>18</v>
      </c>
      <c r="F155" s="90" t="s">
        <v>19</v>
      </c>
      <c r="G155" s="91" t="s">
        <v>316</v>
      </c>
      <c r="H155" s="90"/>
      <c r="I155" s="90" t="s">
        <v>266</v>
      </c>
      <c r="J155" s="90" t="s">
        <v>686</v>
      </c>
      <c r="K155" s="90" t="s">
        <v>692</v>
      </c>
    </row>
    <row r="156" spans="1:11" x14ac:dyDescent="0.3">
      <c r="A156" s="90" t="s">
        <v>340</v>
      </c>
      <c r="B156" s="90" t="s">
        <v>323</v>
      </c>
      <c r="C156" s="90" t="s">
        <v>693</v>
      </c>
      <c r="D156" s="90" t="s">
        <v>694</v>
      </c>
      <c r="E156" s="91" t="s">
        <v>26</v>
      </c>
      <c r="F156" s="90" t="s">
        <v>30</v>
      </c>
      <c r="G156" s="91" t="s">
        <v>360</v>
      </c>
      <c r="H156" s="90"/>
      <c r="I156" s="90" t="s">
        <v>344</v>
      </c>
      <c r="J156" s="90" t="s">
        <v>683</v>
      </c>
      <c r="K156" s="90" t="s">
        <v>692</v>
      </c>
    </row>
  </sheetData>
  <autoFilter ref="A4:K156" xr:uid="{00000000-0009-0000-0000-00000C000000}"/>
  <mergeCells count="2">
    <mergeCell ref="A1:J1"/>
    <mergeCell ref="A2:J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141"/>
    <pageSetUpPr fitToPage="1"/>
  </sheetPr>
  <dimension ref="A1:H15"/>
  <sheetViews>
    <sheetView showGridLines="0" tabSelected="1" zoomScaleNormal="100" workbookViewId="0">
      <selection sqref="A1:H1"/>
    </sheetView>
  </sheetViews>
  <sheetFormatPr defaultColWidth="8.6640625" defaultRowHeight="14.4" x14ac:dyDescent="0.3"/>
  <cols>
    <col min="1" max="1" width="16" customWidth="1"/>
    <col min="2" max="2" width="15" customWidth="1"/>
    <col min="3" max="8" width="25" customWidth="1"/>
  </cols>
  <sheetData>
    <row r="1" spans="1:8" ht="25.5" customHeight="1" x14ac:dyDescent="0.3">
      <c r="A1" s="14" t="s">
        <v>107</v>
      </c>
      <c r="B1" s="14"/>
      <c r="C1" s="14"/>
      <c r="D1" s="14"/>
      <c r="E1" s="14"/>
      <c r="F1" s="14"/>
      <c r="G1" s="14"/>
      <c r="H1" s="14"/>
    </row>
    <row r="2" spans="1:8" ht="15.75" customHeight="1" x14ac:dyDescent="0.3">
      <c r="A2" s="13" t="s">
        <v>108</v>
      </c>
      <c r="B2" s="13"/>
      <c r="C2" s="13"/>
      <c r="D2" s="13"/>
      <c r="E2" s="13"/>
      <c r="F2" s="13"/>
      <c r="G2" s="13"/>
      <c r="H2" s="13"/>
    </row>
    <row r="4" spans="1:8" ht="24" customHeight="1" x14ac:dyDescent="0.3">
      <c r="A4" s="16" t="s">
        <v>109</v>
      </c>
      <c r="B4" s="16" t="s">
        <v>110</v>
      </c>
      <c r="C4" s="16" t="s">
        <v>111</v>
      </c>
      <c r="D4" s="16" t="s">
        <v>112</v>
      </c>
      <c r="E4" s="16" t="s">
        <v>113</v>
      </c>
      <c r="F4" s="16" t="s">
        <v>114</v>
      </c>
      <c r="G4" s="16" t="s">
        <v>115</v>
      </c>
      <c r="H4" s="16" t="s">
        <v>116</v>
      </c>
    </row>
    <row r="5" spans="1:8" ht="61.5" customHeight="1" x14ac:dyDescent="0.3">
      <c r="A5" s="28" t="s">
        <v>117</v>
      </c>
      <c r="B5" s="28" t="s">
        <v>118</v>
      </c>
      <c r="C5" s="29" t="s">
        <v>119</v>
      </c>
      <c r="D5" s="30" t="s">
        <v>120</v>
      </c>
      <c r="E5" s="31" t="s">
        <v>121</v>
      </c>
      <c r="F5" s="31" t="s">
        <v>122</v>
      </c>
      <c r="G5" s="31" t="s">
        <v>122</v>
      </c>
      <c r="H5" s="31" t="s">
        <v>122</v>
      </c>
    </row>
    <row r="6" spans="1:8" ht="61.5" customHeight="1" x14ac:dyDescent="0.3">
      <c r="A6" s="28" t="s">
        <v>123</v>
      </c>
      <c r="B6" s="28" t="s">
        <v>124</v>
      </c>
      <c r="C6" s="32" t="s">
        <v>125</v>
      </c>
      <c r="D6" s="33" t="s">
        <v>126</v>
      </c>
      <c r="E6" s="34" t="s">
        <v>127</v>
      </c>
      <c r="F6" s="33" t="s">
        <v>126</v>
      </c>
      <c r="G6" s="34" t="s">
        <v>127</v>
      </c>
      <c r="H6" s="32" t="s">
        <v>128</v>
      </c>
    </row>
    <row r="7" spans="1:8" ht="61.5" customHeight="1" x14ac:dyDescent="0.3">
      <c r="A7" s="28" t="s">
        <v>129</v>
      </c>
      <c r="B7" s="28" t="s">
        <v>124</v>
      </c>
      <c r="C7" s="30" t="s">
        <v>130</v>
      </c>
      <c r="D7" s="35" t="s">
        <v>131</v>
      </c>
      <c r="E7" s="36" t="s">
        <v>132</v>
      </c>
      <c r="F7" s="30" t="s">
        <v>130</v>
      </c>
      <c r="G7" s="36" t="s">
        <v>132</v>
      </c>
      <c r="H7" s="29" t="s">
        <v>133</v>
      </c>
    </row>
    <row r="9" spans="1:8" ht="15.6" x14ac:dyDescent="0.3">
      <c r="A9" s="15" t="s">
        <v>134</v>
      </c>
    </row>
    <row r="10" spans="1:8" ht="30.75" customHeight="1" x14ac:dyDescent="0.3">
      <c r="A10" s="8" t="s">
        <v>135</v>
      </c>
      <c r="B10" s="8"/>
      <c r="C10" s="8"/>
      <c r="D10" s="8"/>
      <c r="E10" s="8"/>
      <c r="F10" s="8"/>
      <c r="G10" s="8"/>
      <c r="H10" s="8"/>
    </row>
    <row r="11" spans="1:8" ht="30.75" customHeight="1" x14ac:dyDescent="0.3">
      <c r="A11" s="8" t="s">
        <v>136</v>
      </c>
      <c r="B11" s="8"/>
      <c r="C11" s="8"/>
      <c r="D11" s="8"/>
      <c r="E11" s="8"/>
      <c r="F11" s="8"/>
      <c r="G11" s="8"/>
      <c r="H11" s="8"/>
    </row>
    <row r="12" spans="1:8" ht="30.75" customHeight="1" x14ac:dyDescent="0.3">
      <c r="A12" s="8" t="s">
        <v>137</v>
      </c>
      <c r="B12" s="8"/>
      <c r="C12" s="8"/>
      <c r="D12" s="8"/>
      <c r="E12" s="8"/>
      <c r="F12" s="8"/>
      <c r="G12" s="8"/>
      <c r="H12" s="8"/>
    </row>
    <row r="13" spans="1:8" ht="30.75" customHeight="1" x14ac:dyDescent="0.3">
      <c r="A13" s="8" t="s">
        <v>138</v>
      </c>
      <c r="B13" s="8"/>
      <c r="C13" s="8"/>
      <c r="D13" s="8"/>
      <c r="E13" s="8"/>
      <c r="F13" s="8"/>
      <c r="G13" s="8"/>
      <c r="H13" s="8"/>
    </row>
    <row r="14" spans="1:8" ht="18" customHeight="1" x14ac:dyDescent="0.3">
      <c r="A14" s="8" t="s">
        <v>139</v>
      </c>
      <c r="B14" s="8"/>
      <c r="C14" s="8"/>
      <c r="D14" s="8"/>
      <c r="E14" s="8"/>
      <c r="F14" s="8"/>
      <c r="G14" s="8"/>
      <c r="H14" s="8"/>
    </row>
    <row r="15" spans="1:8" ht="18" customHeight="1" x14ac:dyDescent="0.3">
      <c r="A15" s="8" t="s">
        <v>140</v>
      </c>
      <c r="B15" s="8"/>
      <c r="C15" s="8"/>
      <c r="D15" s="8"/>
      <c r="E15" s="8"/>
      <c r="F15" s="8"/>
      <c r="G15" s="8"/>
      <c r="H15" s="8"/>
    </row>
  </sheetData>
  <mergeCells count="8">
    <mergeCell ref="A13:H13"/>
    <mergeCell ref="A14:H14"/>
    <mergeCell ref="A15:H15"/>
    <mergeCell ref="A1:H1"/>
    <mergeCell ref="A2:H2"/>
    <mergeCell ref="A10:H10"/>
    <mergeCell ref="A11:H11"/>
    <mergeCell ref="A12:H1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141"/>
    <pageSetUpPr fitToPage="1"/>
  </sheetPr>
  <dimension ref="A1:H31"/>
  <sheetViews>
    <sheetView showGridLines="0" zoomScaleNormal="100" workbookViewId="0"/>
  </sheetViews>
  <sheetFormatPr defaultColWidth="8.6640625" defaultRowHeight="14.4" x14ac:dyDescent="0.3"/>
  <cols>
    <col min="1" max="1" width="8" customWidth="1"/>
    <col min="2" max="2" width="14" customWidth="1"/>
    <col min="3" max="8" width="27" customWidth="1"/>
  </cols>
  <sheetData>
    <row r="1" spans="1:8" ht="25.5" customHeight="1" x14ac:dyDescent="0.3">
      <c r="A1" s="14" t="s">
        <v>141</v>
      </c>
      <c r="B1" s="14"/>
      <c r="C1" s="14"/>
      <c r="D1" s="14"/>
      <c r="E1" s="14"/>
      <c r="F1" s="14"/>
      <c r="G1" s="14"/>
      <c r="H1" s="14"/>
    </row>
    <row r="2" spans="1:8" ht="15.75" customHeight="1" x14ac:dyDescent="0.3">
      <c r="A2" s="13" t="s">
        <v>142</v>
      </c>
      <c r="B2" s="13"/>
      <c r="C2" s="13"/>
      <c r="D2" s="13"/>
      <c r="E2" s="13"/>
      <c r="F2" s="13"/>
      <c r="G2" s="13"/>
      <c r="H2" s="13"/>
    </row>
    <row r="4" spans="1:8" ht="21.75" customHeight="1" x14ac:dyDescent="0.3">
      <c r="A4" s="16" t="s">
        <v>143</v>
      </c>
      <c r="B4" s="16" t="s">
        <v>144</v>
      </c>
      <c r="C4" s="16" t="s">
        <v>111</v>
      </c>
      <c r="D4" s="16" t="s">
        <v>112</v>
      </c>
      <c r="E4" s="16" t="s">
        <v>113</v>
      </c>
      <c r="F4" s="16" t="s">
        <v>114</v>
      </c>
      <c r="G4" s="16" t="s">
        <v>115</v>
      </c>
      <c r="H4" s="16" t="s">
        <v>116</v>
      </c>
    </row>
    <row r="5" spans="1:8" ht="15.75" customHeight="1" x14ac:dyDescent="0.3">
      <c r="A5" s="28" t="s">
        <v>145</v>
      </c>
      <c r="B5" s="18" t="s">
        <v>146</v>
      </c>
      <c r="C5" s="37" t="s">
        <v>147</v>
      </c>
      <c r="D5" s="38" t="s">
        <v>147</v>
      </c>
      <c r="E5" s="38" t="s">
        <v>147</v>
      </c>
      <c r="F5" s="38" t="s">
        <v>147</v>
      </c>
      <c r="G5" s="38" t="s">
        <v>147</v>
      </c>
      <c r="H5" s="38" t="s">
        <v>147</v>
      </c>
    </row>
    <row r="6" spans="1:8" ht="15.75" customHeight="1" x14ac:dyDescent="0.3">
      <c r="A6" s="28" t="s">
        <v>148</v>
      </c>
      <c r="B6" s="18" t="s">
        <v>149</v>
      </c>
      <c r="C6" s="38" t="s">
        <v>147</v>
      </c>
      <c r="D6" s="39" t="s">
        <v>150</v>
      </c>
      <c r="E6" s="40" t="s">
        <v>151</v>
      </c>
      <c r="F6" s="39" t="s">
        <v>150</v>
      </c>
      <c r="G6" s="40" t="s">
        <v>151</v>
      </c>
      <c r="H6" s="38" t="s">
        <v>147</v>
      </c>
    </row>
    <row r="7" spans="1:8" ht="38.25" customHeight="1" x14ac:dyDescent="0.3">
      <c r="A7" s="28" t="s">
        <v>152</v>
      </c>
      <c r="B7" s="18" t="s">
        <v>153</v>
      </c>
      <c r="C7" s="41" t="s">
        <v>154</v>
      </c>
      <c r="D7" s="41" t="s">
        <v>155</v>
      </c>
      <c r="E7" s="41" t="s">
        <v>156</v>
      </c>
      <c r="F7" s="41" t="s">
        <v>157</v>
      </c>
      <c r="G7" s="41" t="s">
        <v>156</v>
      </c>
      <c r="H7" s="41" t="s">
        <v>158</v>
      </c>
    </row>
    <row r="8" spans="1:8" ht="38.25" customHeight="1" x14ac:dyDescent="0.3">
      <c r="A8" s="28" t="s">
        <v>159</v>
      </c>
      <c r="B8" s="18" t="s">
        <v>160</v>
      </c>
      <c r="C8" s="41" t="s">
        <v>161</v>
      </c>
      <c r="D8" s="41" t="s">
        <v>162</v>
      </c>
      <c r="E8" s="41" t="s">
        <v>156</v>
      </c>
      <c r="F8" s="41" t="s">
        <v>157</v>
      </c>
      <c r="G8" s="41" t="s">
        <v>156</v>
      </c>
      <c r="H8" s="41" t="s">
        <v>158</v>
      </c>
    </row>
    <row r="9" spans="1:8" ht="38.25" customHeight="1" x14ac:dyDescent="0.3">
      <c r="A9" s="28" t="s">
        <v>163</v>
      </c>
      <c r="B9" s="18" t="s">
        <v>164</v>
      </c>
      <c r="C9" s="41" t="s">
        <v>161</v>
      </c>
      <c r="D9" s="41" t="s">
        <v>155</v>
      </c>
      <c r="E9" s="41" t="s">
        <v>156</v>
      </c>
      <c r="F9" s="41" t="s">
        <v>157</v>
      </c>
      <c r="G9" s="41" t="s">
        <v>156</v>
      </c>
      <c r="H9" s="41" t="s">
        <v>158</v>
      </c>
    </row>
    <row r="10" spans="1:8" ht="38.25" customHeight="1" x14ac:dyDescent="0.3">
      <c r="A10" s="28" t="s">
        <v>165</v>
      </c>
      <c r="B10" s="18" t="s">
        <v>166</v>
      </c>
      <c r="C10" s="41" t="s">
        <v>161</v>
      </c>
      <c r="D10" s="41" t="s">
        <v>162</v>
      </c>
      <c r="E10" s="41" t="s">
        <v>156</v>
      </c>
      <c r="F10" s="41" t="s">
        <v>157</v>
      </c>
      <c r="G10" s="41" t="s">
        <v>156</v>
      </c>
      <c r="H10" s="41" t="s">
        <v>158</v>
      </c>
    </row>
    <row r="11" spans="1:8" ht="38.25" customHeight="1" x14ac:dyDescent="0.3">
      <c r="A11" s="28" t="s">
        <v>167</v>
      </c>
      <c r="B11" s="18" t="s">
        <v>168</v>
      </c>
      <c r="C11" s="41" t="s">
        <v>161</v>
      </c>
      <c r="D11" s="41" t="s">
        <v>155</v>
      </c>
      <c r="E11" s="41" t="s">
        <v>156</v>
      </c>
      <c r="F11" s="41" t="s">
        <v>157</v>
      </c>
      <c r="G11" s="41" t="s">
        <v>156</v>
      </c>
      <c r="H11" s="41" t="s">
        <v>158</v>
      </c>
    </row>
    <row r="12" spans="1:8" ht="38.25" customHeight="1" x14ac:dyDescent="0.3">
      <c r="A12" s="28" t="s">
        <v>169</v>
      </c>
      <c r="B12" s="18" t="s">
        <v>170</v>
      </c>
      <c r="C12" s="41" t="s">
        <v>171</v>
      </c>
      <c r="D12" s="41" t="s">
        <v>162</v>
      </c>
      <c r="E12" s="42" t="s">
        <v>172</v>
      </c>
      <c r="F12" s="41" t="s">
        <v>157</v>
      </c>
      <c r="G12" s="41" t="s">
        <v>156</v>
      </c>
      <c r="H12" s="41" t="s">
        <v>158</v>
      </c>
    </row>
    <row r="13" spans="1:8" ht="49.5" customHeight="1" x14ac:dyDescent="0.3">
      <c r="A13" s="28" t="s">
        <v>173</v>
      </c>
      <c r="B13" s="18" t="s">
        <v>174</v>
      </c>
      <c r="C13" s="41" t="s">
        <v>175</v>
      </c>
      <c r="D13" s="41" t="s">
        <v>155</v>
      </c>
      <c r="E13" s="41" t="s">
        <v>156</v>
      </c>
      <c r="F13" s="41" t="s">
        <v>157</v>
      </c>
      <c r="G13" s="41" t="s">
        <v>156</v>
      </c>
      <c r="H13" s="43" t="s">
        <v>176</v>
      </c>
    </row>
    <row r="14" spans="1:8" ht="38.25" customHeight="1" x14ac:dyDescent="0.3">
      <c r="A14" s="28" t="s">
        <v>177</v>
      </c>
      <c r="B14" s="18" t="s">
        <v>178</v>
      </c>
      <c r="C14" s="41" t="s">
        <v>179</v>
      </c>
      <c r="D14" s="41" t="s">
        <v>162</v>
      </c>
      <c r="E14" s="41" t="s">
        <v>156</v>
      </c>
      <c r="F14" s="41" t="s">
        <v>157</v>
      </c>
      <c r="G14" s="41" t="s">
        <v>156</v>
      </c>
      <c r="H14" s="43" t="s">
        <v>176</v>
      </c>
    </row>
    <row r="15" spans="1:8" ht="60.75" customHeight="1" x14ac:dyDescent="0.3">
      <c r="A15" s="28" t="s">
        <v>180</v>
      </c>
      <c r="B15" s="18" t="s">
        <v>181</v>
      </c>
      <c r="C15" s="41" t="s">
        <v>182</v>
      </c>
      <c r="D15" s="41" t="s">
        <v>155</v>
      </c>
      <c r="E15" s="41" t="s">
        <v>156</v>
      </c>
      <c r="F15" s="41" t="s">
        <v>157</v>
      </c>
      <c r="G15" s="41" t="s">
        <v>156</v>
      </c>
      <c r="H15" s="43" t="s">
        <v>176</v>
      </c>
    </row>
    <row r="16" spans="1:8" ht="27" customHeight="1" x14ac:dyDescent="0.3">
      <c r="A16" s="28" t="s">
        <v>183</v>
      </c>
      <c r="B16" s="18" t="s">
        <v>184</v>
      </c>
      <c r="C16" s="41" t="s">
        <v>185</v>
      </c>
      <c r="D16" s="41" t="s">
        <v>162</v>
      </c>
      <c r="E16" s="41" t="s">
        <v>156</v>
      </c>
      <c r="F16" s="41" t="s">
        <v>157</v>
      </c>
      <c r="G16" s="41" t="s">
        <v>156</v>
      </c>
      <c r="H16" s="43" t="s">
        <v>176</v>
      </c>
    </row>
    <row r="17" spans="1:8" ht="27" customHeight="1" x14ac:dyDescent="0.3">
      <c r="A17" s="28" t="s">
        <v>186</v>
      </c>
      <c r="B17" s="18" t="s">
        <v>187</v>
      </c>
      <c r="C17" s="44" t="s">
        <v>188</v>
      </c>
      <c r="D17" s="39" t="s">
        <v>150</v>
      </c>
      <c r="E17" s="41" t="s">
        <v>156</v>
      </c>
      <c r="F17" s="42" t="s">
        <v>189</v>
      </c>
      <c r="G17" s="42" t="s">
        <v>189</v>
      </c>
      <c r="H17" s="42" t="s">
        <v>189</v>
      </c>
    </row>
    <row r="18" spans="1:8" ht="15.75" customHeight="1" x14ac:dyDescent="0.3">
      <c r="A18" s="28" t="s">
        <v>190</v>
      </c>
      <c r="B18" s="18" t="s">
        <v>191</v>
      </c>
      <c r="C18" s="42" t="s">
        <v>189</v>
      </c>
      <c r="D18" s="42" t="s">
        <v>189</v>
      </c>
      <c r="E18" s="42" t="s">
        <v>189</v>
      </c>
      <c r="F18" s="42" t="s">
        <v>189</v>
      </c>
      <c r="G18" s="42" t="s">
        <v>189</v>
      </c>
      <c r="H18" s="42" t="s">
        <v>189</v>
      </c>
    </row>
    <row r="19" spans="1:8" ht="27" customHeight="1" x14ac:dyDescent="0.3">
      <c r="A19" s="28" t="s">
        <v>192</v>
      </c>
      <c r="B19" s="18" t="s">
        <v>193</v>
      </c>
      <c r="C19" s="42" t="s">
        <v>189</v>
      </c>
      <c r="D19" s="42" t="s">
        <v>189</v>
      </c>
      <c r="E19" s="42" t="s">
        <v>189</v>
      </c>
      <c r="F19" s="41" t="s">
        <v>194</v>
      </c>
      <c r="G19" s="40" t="s">
        <v>151</v>
      </c>
      <c r="H19" s="43" t="s">
        <v>176</v>
      </c>
    </row>
    <row r="20" spans="1:8" ht="38.25" customHeight="1" x14ac:dyDescent="0.3">
      <c r="A20" s="28" t="s">
        <v>195</v>
      </c>
      <c r="B20" s="18" t="s">
        <v>196</v>
      </c>
      <c r="C20" s="41" t="s">
        <v>197</v>
      </c>
      <c r="D20" s="41" t="s">
        <v>198</v>
      </c>
      <c r="E20" s="40" t="s">
        <v>151</v>
      </c>
      <c r="F20" s="41" t="s">
        <v>194</v>
      </c>
      <c r="G20" s="40" t="s">
        <v>151</v>
      </c>
      <c r="H20" s="43" t="s">
        <v>176</v>
      </c>
    </row>
    <row r="21" spans="1:8" ht="72" customHeight="1" x14ac:dyDescent="0.3">
      <c r="A21" s="28" t="s">
        <v>199</v>
      </c>
      <c r="B21" s="18" t="s">
        <v>200</v>
      </c>
      <c r="C21" s="45" t="s">
        <v>201</v>
      </c>
      <c r="D21" s="39" t="s">
        <v>150</v>
      </c>
      <c r="E21" s="41" t="s">
        <v>202</v>
      </c>
      <c r="F21" s="41" t="s">
        <v>203</v>
      </c>
      <c r="G21" s="41" t="s">
        <v>204</v>
      </c>
      <c r="H21" s="41" t="s">
        <v>205</v>
      </c>
    </row>
    <row r="23" spans="1:8" x14ac:dyDescent="0.3">
      <c r="A23" s="46" t="s">
        <v>206</v>
      </c>
    </row>
    <row r="24" spans="1:8" ht="15.75" customHeight="1" x14ac:dyDescent="0.3">
      <c r="A24" s="47"/>
      <c r="B24" s="7" t="s">
        <v>207</v>
      </c>
      <c r="C24" s="7"/>
      <c r="D24" s="7"/>
    </row>
    <row r="25" spans="1:8" ht="15.75" customHeight="1" x14ac:dyDescent="0.3">
      <c r="A25" s="48"/>
      <c r="B25" s="7" t="s">
        <v>208</v>
      </c>
      <c r="C25" s="7"/>
      <c r="D25" s="7"/>
    </row>
    <row r="26" spans="1:8" ht="15.75" customHeight="1" x14ac:dyDescent="0.3">
      <c r="A26" s="49"/>
      <c r="B26" s="7" t="s">
        <v>209</v>
      </c>
      <c r="C26" s="7"/>
      <c r="D26" s="7"/>
    </row>
    <row r="27" spans="1:8" ht="15.75" customHeight="1" x14ac:dyDescent="0.3">
      <c r="A27" s="50"/>
      <c r="B27" s="7" t="s">
        <v>210</v>
      </c>
      <c r="C27" s="7"/>
      <c r="D27" s="7"/>
    </row>
    <row r="28" spans="1:8" ht="15.75" customHeight="1" x14ac:dyDescent="0.3">
      <c r="A28" s="51"/>
      <c r="B28" s="7" t="s">
        <v>211</v>
      </c>
      <c r="C28" s="7"/>
      <c r="D28" s="7"/>
    </row>
    <row r="29" spans="1:8" ht="15.75" customHeight="1" x14ac:dyDescent="0.3">
      <c r="A29" s="52"/>
      <c r="B29" s="7" t="s">
        <v>212</v>
      </c>
      <c r="C29" s="7"/>
      <c r="D29" s="7"/>
    </row>
    <row r="30" spans="1:8" ht="15.75" customHeight="1" x14ac:dyDescent="0.3">
      <c r="A30" s="53"/>
      <c r="B30" s="7" t="s">
        <v>213</v>
      </c>
      <c r="C30" s="7"/>
      <c r="D30" s="7"/>
    </row>
    <row r="31" spans="1:8" ht="15.75" customHeight="1" x14ac:dyDescent="0.3">
      <c r="A31" s="54"/>
      <c r="B31" s="7" t="s">
        <v>214</v>
      </c>
      <c r="C31" s="7"/>
      <c r="D31" s="7"/>
    </row>
  </sheetData>
  <mergeCells count="10">
    <mergeCell ref="B27:D27"/>
    <mergeCell ref="B28:D28"/>
    <mergeCell ref="B29:D29"/>
    <mergeCell ref="B30:D30"/>
    <mergeCell ref="B31:D31"/>
    <mergeCell ref="A1:H1"/>
    <mergeCell ref="A2:H2"/>
    <mergeCell ref="B24:D24"/>
    <mergeCell ref="B25:D25"/>
    <mergeCell ref="B26:D26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141"/>
    <pageSetUpPr fitToPage="1"/>
  </sheetPr>
  <dimension ref="A1:V19"/>
  <sheetViews>
    <sheetView showGridLines="0" zoomScaleNormal="100" workbookViewId="0"/>
  </sheetViews>
  <sheetFormatPr defaultColWidth="8.6640625" defaultRowHeight="14.4" x14ac:dyDescent="0.3"/>
  <cols>
    <col min="1" max="1" width="24" customWidth="1"/>
    <col min="2" max="2" width="11" customWidth="1"/>
    <col min="3" max="19" width="6.5546875" customWidth="1"/>
    <col min="20" max="21" width="12" customWidth="1"/>
  </cols>
  <sheetData>
    <row r="1" spans="1:22" ht="25.5" customHeight="1" x14ac:dyDescent="0.3">
      <c r="A1" s="14" t="s">
        <v>215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5.75" customHeight="1" x14ac:dyDescent="0.3">
      <c r="A2" s="13" t="s">
        <v>216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4" spans="1:22" ht="31.5" customHeight="1" x14ac:dyDescent="0.3">
      <c r="A4" s="16" t="s">
        <v>217</v>
      </c>
      <c r="B4" s="16" t="s">
        <v>218</v>
      </c>
      <c r="C4" s="16" t="s">
        <v>219</v>
      </c>
      <c r="D4" s="16" t="s">
        <v>220</v>
      </c>
      <c r="E4" s="16" t="s">
        <v>221</v>
      </c>
      <c r="F4" s="16" t="s">
        <v>222</v>
      </c>
      <c r="G4" s="16" t="s">
        <v>223</v>
      </c>
      <c r="H4" s="16" t="s">
        <v>224</v>
      </c>
      <c r="I4" s="16" t="s">
        <v>225</v>
      </c>
      <c r="J4" s="16" t="s">
        <v>226</v>
      </c>
      <c r="K4" s="16" t="s">
        <v>227</v>
      </c>
      <c r="L4" s="16" t="s">
        <v>228</v>
      </c>
      <c r="M4" s="16" t="s">
        <v>229</v>
      </c>
      <c r="N4" s="16" t="s">
        <v>230</v>
      </c>
      <c r="O4" s="16" t="s">
        <v>231</v>
      </c>
      <c r="P4" s="16" t="s">
        <v>232</v>
      </c>
      <c r="Q4" s="16" t="s">
        <v>233</v>
      </c>
      <c r="R4" s="16" t="s">
        <v>234</v>
      </c>
      <c r="S4" s="16" t="s">
        <v>235</v>
      </c>
      <c r="T4" s="16" t="s">
        <v>7</v>
      </c>
      <c r="U4" s="16" t="s">
        <v>236</v>
      </c>
    </row>
    <row r="5" spans="1:22" ht="19.5" customHeight="1" x14ac:dyDescent="0.3">
      <c r="A5" s="17" t="s">
        <v>237</v>
      </c>
      <c r="B5" s="18">
        <v>100</v>
      </c>
      <c r="C5" s="55"/>
      <c r="D5" s="55"/>
      <c r="E5" s="56">
        <v>8</v>
      </c>
      <c r="F5" s="56">
        <v>8</v>
      </c>
      <c r="G5" s="56">
        <v>12</v>
      </c>
      <c r="H5" s="56">
        <v>8</v>
      </c>
      <c r="I5" s="56">
        <v>12</v>
      </c>
      <c r="J5" s="56">
        <v>8</v>
      </c>
      <c r="K5" s="56">
        <v>12</v>
      </c>
      <c r="L5" s="56">
        <v>8</v>
      </c>
      <c r="M5" s="56">
        <v>12</v>
      </c>
      <c r="N5" s="56">
        <v>8</v>
      </c>
      <c r="O5" s="56">
        <v>4</v>
      </c>
      <c r="P5" s="57"/>
      <c r="Q5" s="55"/>
      <c r="R5" s="58" t="s">
        <v>238</v>
      </c>
      <c r="S5" s="58" t="s">
        <v>238</v>
      </c>
      <c r="T5" s="28">
        <f t="shared" ref="T5:T10" si="0">SUM(C5:S5)</f>
        <v>100</v>
      </c>
      <c r="U5" s="19" t="str">
        <f t="shared" ref="U5:U10" si="1">IF(T5=B5,"OK","ODSTUPANJE")</f>
        <v>OK</v>
      </c>
    </row>
    <row r="6" spans="1:22" ht="19.5" customHeight="1" x14ac:dyDescent="0.3">
      <c r="A6" s="21" t="s">
        <v>239</v>
      </c>
      <c r="B6" s="18">
        <v>100</v>
      </c>
      <c r="C6" s="55"/>
      <c r="D6" s="55"/>
      <c r="E6" s="59">
        <v>8</v>
      </c>
      <c r="F6" s="59">
        <v>12</v>
      </c>
      <c r="G6" s="59">
        <v>8</v>
      </c>
      <c r="H6" s="59">
        <v>12</v>
      </c>
      <c r="I6" s="59">
        <v>8</v>
      </c>
      <c r="J6" s="59">
        <v>8</v>
      </c>
      <c r="K6" s="59">
        <v>8</v>
      </c>
      <c r="L6" s="59">
        <v>12</v>
      </c>
      <c r="M6" s="59">
        <v>8</v>
      </c>
      <c r="N6" s="59">
        <v>12</v>
      </c>
      <c r="O6" s="59">
        <v>4</v>
      </c>
      <c r="P6" s="57"/>
      <c r="Q6" s="55"/>
      <c r="R6" s="58" t="s">
        <v>238</v>
      </c>
      <c r="S6" s="58" t="s">
        <v>238</v>
      </c>
      <c r="T6" s="28">
        <f t="shared" si="0"/>
        <v>100</v>
      </c>
      <c r="U6" s="19" t="str">
        <f t="shared" si="1"/>
        <v>OK</v>
      </c>
    </row>
    <row r="7" spans="1:22" ht="19.5" customHeight="1" x14ac:dyDescent="0.3">
      <c r="A7" s="22" t="s">
        <v>240</v>
      </c>
      <c r="B7" s="18">
        <v>80</v>
      </c>
      <c r="C7" s="55"/>
      <c r="D7" s="55"/>
      <c r="E7" s="60">
        <v>8</v>
      </c>
      <c r="F7" s="60">
        <v>8</v>
      </c>
      <c r="G7" s="60">
        <v>8</v>
      </c>
      <c r="H7" s="60">
        <v>8</v>
      </c>
      <c r="I7" s="60">
        <v>8</v>
      </c>
      <c r="J7" s="60">
        <v>4</v>
      </c>
      <c r="K7" s="60">
        <v>4</v>
      </c>
      <c r="L7" s="60">
        <v>4</v>
      </c>
      <c r="M7" s="60">
        <v>4</v>
      </c>
      <c r="N7" s="60">
        <v>4</v>
      </c>
      <c r="O7" s="57"/>
      <c r="P7" s="57"/>
      <c r="Q7" s="60">
        <v>8</v>
      </c>
      <c r="R7" s="60">
        <v>12</v>
      </c>
      <c r="S7" s="58" t="s">
        <v>238</v>
      </c>
      <c r="T7" s="28">
        <f t="shared" si="0"/>
        <v>80</v>
      </c>
      <c r="U7" s="19" t="str">
        <f t="shared" si="1"/>
        <v>OK</v>
      </c>
    </row>
    <row r="8" spans="1:22" ht="19.5" customHeight="1" x14ac:dyDescent="0.3">
      <c r="A8" s="23" t="s">
        <v>241</v>
      </c>
      <c r="B8" s="18">
        <v>50</v>
      </c>
      <c r="C8" s="55"/>
      <c r="D8" s="55"/>
      <c r="E8" s="61">
        <v>8</v>
      </c>
      <c r="F8" s="61">
        <v>8</v>
      </c>
      <c r="G8" s="61">
        <v>8</v>
      </c>
      <c r="H8" s="61">
        <v>8</v>
      </c>
      <c r="I8" s="61">
        <v>8</v>
      </c>
      <c r="J8" s="61">
        <v>8</v>
      </c>
      <c r="K8" s="61">
        <v>2</v>
      </c>
      <c r="L8" s="58" t="s">
        <v>238</v>
      </c>
      <c r="M8" s="58" t="s">
        <v>238</v>
      </c>
      <c r="N8" s="55"/>
      <c r="O8" s="57"/>
      <c r="P8" s="57"/>
      <c r="Q8" s="55"/>
      <c r="R8" s="55"/>
      <c r="S8" s="55"/>
      <c r="T8" s="28">
        <f t="shared" si="0"/>
        <v>50</v>
      </c>
      <c r="U8" s="19" t="str">
        <f t="shared" si="1"/>
        <v>OK</v>
      </c>
    </row>
    <row r="9" spans="1:22" ht="19.5" customHeight="1" x14ac:dyDescent="0.3">
      <c r="A9" s="24" t="s">
        <v>242</v>
      </c>
      <c r="B9" s="18">
        <v>112</v>
      </c>
      <c r="C9" s="55"/>
      <c r="D9" s="62">
        <v>8</v>
      </c>
      <c r="E9" s="62">
        <v>8</v>
      </c>
      <c r="F9" s="62">
        <v>8</v>
      </c>
      <c r="G9" s="62">
        <v>8</v>
      </c>
      <c r="H9" s="62">
        <v>8</v>
      </c>
      <c r="I9" s="62">
        <v>8</v>
      </c>
      <c r="J9" s="62">
        <v>8</v>
      </c>
      <c r="K9" s="62">
        <v>8</v>
      </c>
      <c r="L9" s="62">
        <v>8</v>
      </c>
      <c r="M9" s="62">
        <v>8</v>
      </c>
      <c r="N9" s="62">
        <v>8</v>
      </c>
      <c r="O9" s="62">
        <v>4</v>
      </c>
      <c r="P9" s="57"/>
      <c r="Q9" s="62">
        <v>4</v>
      </c>
      <c r="R9" s="62">
        <v>8</v>
      </c>
      <c r="S9" s="62">
        <v>8</v>
      </c>
      <c r="T9" s="28">
        <f t="shared" si="0"/>
        <v>112</v>
      </c>
      <c r="U9" s="19" t="str">
        <f t="shared" si="1"/>
        <v>OK</v>
      </c>
    </row>
    <row r="10" spans="1:22" ht="19.5" customHeight="1" x14ac:dyDescent="0.3">
      <c r="A10" s="25" t="s">
        <v>243</v>
      </c>
      <c r="B10" s="18">
        <v>112</v>
      </c>
      <c r="C10" s="55"/>
      <c r="D10" s="63">
        <v>8</v>
      </c>
      <c r="E10" s="63">
        <v>8</v>
      </c>
      <c r="F10" s="63">
        <v>8</v>
      </c>
      <c r="G10" s="63">
        <v>8</v>
      </c>
      <c r="H10" s="63">
        <v>8</v>
      </c>
      <c r="I10" s="63">
        <v>8</v>
      </c>
      <c r="J10" s="63">
        <v>4</v>
      </c>
      <c r="K10" s="63">
        <v>8</v>
      </c>
      <c r="L10" s="63">
        <v>8</v>
      </c>
      <c r="M10" s="63">
        <v>8</v>
      </c>
      <c r="N10" s="63">
        <v>12</v>
      </c>
      <c r="O10" s="63">
        <v>4</v>
      </c>
      <c r="P10" s="57"/>
      <c r="Q10" s="63">
        <v>4</v>
      </c>
      <c r="R10" s="63">
        <v>8</v>
      </c>
      <c r="S10" s="63">
        <v>8</v>
      </c>
      <c r="T10" s="28">
        <f t="shared" si="0"/>
        <v>112</v>
      </c>
      <c r="U10" s="19" t="str">
        <f t="shared" si="1"/>
        <v>OK</v>
      </c>
    </row>
    <row r="12" spans="1:22" x14ac:dyDescent="0.3">
      <c r="A12" s="46" t="s">
        <v>244</v>
      </c>
    </row>
    <row r="13" spans="1:22" ht="31.5" customHeight="1" x14ac:dyDescent="0.3">
      <c r="A13" s="16" t="s">
        <v>217</v>
      </c>
      <c r="B13" s="16" t="s">
        <v>218</v>
      </c>
      <c r="C13" s="16" t="s">
        <v>219</v>
      </c>
      <c r="D13" s="16" t="s">
        <v>220</v>
      </c>
      <c r="E13" s="16" t="s">
        <v>221</v>
      </c>
      <c r="F13" s="16" t="s">
        <v>222</v>
      </c>
      <c r="G13" s="16" t="s">
        <v>223</v>
      </c>
      <c r="H13" s="16" t="s">
        <v>224</v>
      </c>
      <c r="I13" s="16" t="s">
        <v>225</v>
      </c>
      <c r="J13" s="16" t="s">
        <v>226</v>
      </c>
      <c r="K13" s="16" t="s">
        <v>227</v>
      </c>
      <c r="L13" s="16" t="s">
        <v>228</v>
      </c>
      <c r="M13" s="16" t="s">
        <v>229</v>
      </c>
      <c r="N13" s="16" t="s">
        <v>230</v>
      </c>
      <c r="O13" s="16" t="s">
        <v>231</v>
      </c>
      <c r="P13" s="16" t="s">
        <v>232</v>
      </c>
      <c r="Q13" s="16" t="s">
        <v>233</v>
      </c>
      <c r="R13" s="16" t="s">
        <v>234</v>
      </c>
      <c r="S13" s="16" t="s">
        <v>235</v>
      </c>
      <c r="T13" s="16" t="s">
        <v>245</v>
      </c>
      <c r="U13" s="16"/>
    </row>
    <row r="14" spans="1:22" x14ac:dyDescent="0.3">
      <c r="A14" s="20" t="s">
        <v>237</v>
      </c>
      <c r="B14" s="18">
        <v>100</v>
      </c>
      <c r="C14" s="55" t="str">
        <f>IF(SUM($C5:C5)=0,"",SUM($C5:C5))</f>
        <v/>
      </c>
      <c r="D14" s="55" t="str">
        <f>IF(SUM($C5:D5)=0,"",SUM($C5:D5))</f>
        <v/>
      </c>
      <c r="E14" s="55">
        <f>IF(SUM($C5:E5)=0,"",SUM($C5:E5))</f>
        <v>8</v>
      </c>
      <c r="F14" s="55">
        <f>IF(SUM($C5:F5)=0,"",SUM($C5:F5))</f>
        <v>16</v>
      </c>
      <c r="G14" s="55">
        <f>IF(SUM($C5:G5)=0,"",SUM($C5:G5))</f>
        <v>28</v>
      </c>
      <c r="H14" s="55">
        <f>IF(SUM($C5:H5)=0,"",SUM($C5:H5))</f>
        <v>36</v>
      </c>
      <c r="I14" s="55">
        <f>IF(SUM($C5:I5)=0,"",SUM($C5:I5))</f>
        <v>48</v>
      </c>
      <c r="J14" s="55">
        <f>IF(SUM($C5:J5)=0,"",SUM($C5:J5))</f>
        <v>56</v>
      </c>
      <c r="K14" s="55">
        <f>IF(SUM($C5:K5)=0,"",SUM($C5:K5))</f>
        <v>68</v>
      </c>
      <c r="L14" s="55">
        <f>IF(SUM($C5:L5)=0,"",SUM($C5:L5))</f>
        <v>76</v>
      </c>
      <c r="M14" s="55">
        <f>IF(SUM($C5:M5)=0,"",SUM($C5:M5))</f>
        <v>88</v>
      </c>
      <c r="N14" s="55">
        <f>IF(SUM($C5:N5)=0,"",SUM($C5:N5))</f>
        <v>96</v>
      </c>
      <c r="O14" s="55">
        <f>IF(SUM($C5:O5)=0,"",SUM($C5:O5))</f>
        <v>100</v>
      </c>
      <c r="P14" s="55">
        <f>IF(SUM($C5:P5)=0,"",SUM($C5:P5))</f>
        <v>100</v>
      </c>
      <c r="Q14" s="55">
        <f>IF(SUM($C5:Q5)=0,"",SUM($C5:Q5))</f>
        <v>100</v>
      </c>
      <c r="R14" s="55">
        <f>IF(SUM($C5:R5)=0,"",SUM($C5:R5))</f>
        <v>100</v>
      </c>
      <c r="S14" s="55">
        <f>IF(SUM($C5:S5)=0,"",SUM($C5:S5))</f>
        <v>100</v>
      </c>
      <c r="T14" s="28" t="s">
        <v>187</v>
      </c>
    </row>
    <row r="15" spans="1:22" x14ac:dyDescent="0.3">
      <c r="A15" s="20" t="s">
        <v>239</v>
      </c>
      <c r="B15" s="18">
        <v>100</v>
      </c>
      <c r="C15" s="55" t="str">
        <f>IF(SUM($C6:C6)=0,"",SUM($C6:C6))</f>
        <v/>
      </c>
      <c r="D15" s="55" t="str">
        <f>IF(SUM($C6:D6)=0,"",SUM($C6:D6))</f>
        <v/>
      </c>
      <c r="E15" s="55">
        <f>IF(SUM($C6:E6)=0,"",SUM($C6:E6))</f>
        <v>8</v>
      </c>
      <c r="F15" s="55">
        <f>IF(SUM($C6:F6)=0,"",SUM($C6:F6))</f>
        <v>20</v>
      </c>
      <c r="G15" s="55">
        <f>IF(SUM($C6:G6)=0,"",SUM($C6:G6))</f>
        <v>28</v>
      </c>
      <c r="H15" s="55">
        <f>IF(SUM($C6:H6)=0,"",SUM($C6:H6))</f>
        <v>40</v>
      </c>
      <c r="I15" s="55">
        <f>IF(SUM($C6:I6)=0,"",SUM($C6:I6))</f>
        <v>48</v>
      </c>
      <c r="J15" s="55">
        <f>IF(SUM($C6:J6)=0,"",SUM($C6:J6))</f>
        <v>56</v>
      </c>
      <c r="K15" s="55">
        <f>IF(SUM($C6:K6)=0,"",SUM($C6:K6))</f>
        <v>64</v>
      </c>
      <c r="L15" s="55">
        <f>IF(SUM($C6:L6)=0,"",SUM($C6:L6))</f>
        <v>76</v>
      </c>
      <c r="M15" s="55">
        <f>IF(SUM($C6:M6)=0,"",SUM($C6:M6))</f>
        <v>84</v>
      </c>
      <c r="N15" s="55">
        <f>IF(SUM($C6:N6)=0,"",SUM($C6:N6))</f>
        <v>96</v>
      </c>
      <c r="O15" s="55">
        <f>IF(SUM($C6:O6)=0,"",SUM($C6:O6))</f>
        <v>100</v>
      </c>
      <c r="P15" s="55">
        <f>IF(SUM($C6:P6)=0,"",SUM($C6:P6))</f>
        <v>100</v>
      </c>
      <c r="Q15" s="55">
        <f>IF(SUM($C6:Q6)=0,"",SUM($C6:Q6))</f>
        <v>100</v>
      </c>
      <c r="R15" s="55">
        <f>IF(SUM($C6:R6)=0,"",SUM($C6:R6))</f>
        <v>100</v>
      </c>
      <c r="S15" s="55">
        <f>IF(SUM($C6:S6)=0,"",SUM($C6:S6))</f>
        <v>100</v>
      </c>
      <c r="T15" s="28" t="s">
        <v>246</v>
      </c>
    </row>
    <row r="16" spans="1:22" x14ac:dyDescent="0.3">
      <c r="A16" s="20" t="s">
        <v>240</v>
      </c>
      <c r="B16" s="18">
        <v>80</v>
      </c>
      <c r="C16" s="55" t="str">
        <f>IF(SUM($C7:C7)=0,"",SUM($C7:C7))</f>
        <v/>
      </c>
      <c r="D16" s="55" t="str">
        <f>IF(SUM($C7:D7)=0,"",SUM($C7:D7))</f>
        <v/>
      </c>
      <c r="E16" s="55">
        <f>IF(SUM($C7:E7)=0,"",SUM($C7:E7))</f>
        <v>8</v>
      </c>
      <c r="F16" s="55">
        <f>IF(SUM($C7:F7)=0,"",SUM($C7:F7))</f>
        <v>16</v>
      </c>
      <c r="G16" s="55">
        <f>IF(SUM($C7:G7)=0,"",SUM($C7:G7))</f>
        <v>24</v>
      </c>
      <c r="H16" s="55">
        <f>IF(SUM($C7:H7)=0,"",SUM($C7:H7))</f>
        <v>32</v>
      </c>
      <c r="I16" s="55">
        <f>IF(SUM($C7:I7)=0,"",SUM($C7:I7))</f>
        <v>40</v>
      </c>
      <c r="J16" s="55">
        <f>IF(SUM($C7:J7)=0,"",SUM($C7:J7))</f>
        <v>44</v>
      </c>
      <c r="K16" s="55">
        <f>IF(SUM($C7:K7)=0,"",SUM($C7:K7))</f>
        <v>48</v>
      </c>
      <c r="L16" s="55">
        <f>IF(SUM($C7:L7)=0,"",SUM($C7:L7))</f>
        <v>52</v>
      </c>
      <c r="M16" s="55">
        <f>IF(SUM($C7:M7)=0,"",SUM($C7:M7))</f>
        <v>56</v>
      </c>
      <c r="N16" s="55">
        <f>IF(SUM($C7:N7)=0,"",SUM($C7:N7))</f>
        <v>60</v>
      </c>
      <c r="O16" s="55">
        <f>IF(SUM($C7:O7)=0,"",SUM($C7:O7))</f>
        <v>60</v>
      </c>
      <c r="P16" s="55">
        <f>IF(SUM($C7:P7)=0,"",SUM($C7:P7))</f>
        <v>60</v>
      </c>
      <c r="Q16" s="55">
        <f>IF(SUM($C7:Q7)=0,"",SUM($C7:Q7))</f>
        <v>68</v>
      </c>
      <c r="R16" s="55">
        <f>IF(SUM($C7:R7)=0,"",SUM($C7:R7))</f>
        <v>80</v>
      </c>
      <c r="S16" s="55">
        <f>IF(SUM($C7:S7)=0,"",SUM($C7:S7))</f>
        <v>80</v>
      </c>
      <c r="T16" s="28" t="s">
        <v>247</v>
      </c>
    </row>
    <row r="17" spans="1:20" x14ac:dyDescent="0.3">
      <c r="A17" s="20" t="s">
        <v>241</v>
      </c>
      <c r="B17" s="18">
        <v>50</v>
      </c>
      <c r="C17" s="55" t="str">
        <f>IF(SUM($C8:C8)=0,"",SUM($C8:C8))</f>
        <v/>
      </c>
      <c r="D17" s="55" t="str">
        <f>IF(SUM($C8:D8)=0,"",SUM($C8:D8))</f>
        <v/>
      </c>
      <c r="E17" s="55">
        <f>IF(SUM($C8:E8)=0,"",SUM($C8:E8))</f>
        <v>8</v>
      </c>
      <c r="F17" s="55">
        <f>IF(SUM($C8:F8)=0,"",SUM($C8:F8))</f>
        <v>16</v>
      </c>
      <c r="G17" s="55">
        <f>IF(SUM($C8:G8)=0,"",SUM($C8:G8))</f>
        <v>24</v>
      </c>
      <c r="H17" s="55">
        <f>IF(SUM($C8:H8)=0,"",SUM($C8:H8))</f>
        <v>32</v>
      </c>
      <c r="I17" s="55">
        <f>IF(SUM($C8:I8)=0,"",SUM($C8:I8))</f>
        <v>40</v>
      </c>
      <c r="J17" s="55">
        <f>IF(SUM($C8:J8)=0,"",SUM($C8:J8))</f>
        <v>48</v>
      </c>
      <c r="K17" s="55">
        <f>IF(SUM($C8:K8)=0,"",SUM($C8:K8))</f>
        <v>50</v>
      </c>
      <c r="L17" s="55">
        <f>IF(SUM($C8:L8)=0,"",SUM($C8:L8))</f>
        <v>50</v>
      </c>
      <c r="M17" s="55">
        <f>IF(SUM($C8:M8)=0,"",SUM($C8:M8))</f>
        <v>50</v>
      </c>
      <c r="N17" s="55">
        <f>IF(SUM($C8:N8)=0,"",SUM($C8:N8))</f>
        <v>50</v>
      </c>
      <c r="O17" s="55">
        <f>IF(SUM($C8:O8)=0,"",SUM($C8:O8))</f>
        <v>50</v>
      </c>
      <c r="P17" s="55">
        <f>IF(SUM($C8:P8)=0,"",SUM($C8:P8))</f>
        <v>50</v>
      </c>
      <c r="Q17" s="55">
        <f>IF(SUM($C8:Q8)=0,"",SUM($C8:Q8))</f>
        <v>50</v>
      </c>
      <c r="R17" s="55">
        <f>IF(SUM($C8:R8)=0,"",SUM($C8:R8))</f>
        <v>50</v>
      </c>
      <c r="S17" s="55">
        <f>IF(SUM($C8:S8)=0,"",SUM($C8:S8))</f>
        <v>50</v>
      </c>
      <c r="T17" s="28" t="s">
        <v>174</v>
      </c>
    </row>
    <row r="18" spans="1:20" x14ac:dyDescent="0.3">
      <c r="A18" s="20" t="s">
        <v>242</v>
      </c>
      <c r="B18" s="18">
        <v>112</v>
      </c>
      <c r="C18" s="55" t="str">
        <f>IF(SUM($C9:C9)=0,"",SUM($C9:C9))</f>
        <v/>
      </c>
      <c r="D18" s="55">
        <f>IF(SUM($C9:D9)=0,"",SUM($C9:D9))</f>
        <v>8</v>
      </c>
      <c r="E18" s="55">
        <f>IF(SUM($C9:E9)=0,"",SUM($C9:E9))</f>
        <v>16</v>
      </c>
      <c r="F18" s="55">
        <f>IF(SUM($C9:F9)=0,"",SUM($C9:F9))</f>
        <v>24</v>
      </c>
      <c r="G18" s="55">
        <f>IF(SUM($C9:G9)=0,"",SUM($C9:G9))</f>
        <v>32</v>
      </c>
      <c r="H18" s="55">
        <f>IF(SUM($C9:H9)=0,"",SUM($C9:H9))</f>
        <v>40</v>
      </c>
      <c r="I18" s="55">
        <f>IF(SUM($C9:I9)=0,"",SUM($C9:I9))</f>
        <v>48</v>
      </c>
      <c r="J18" s="55">
        <f>IF(SUM($C9:J9)=0,"",SUM($C9:J9))</f>
        <v>56</v>
      </c>
      <c r="K18" s="55">
        <f>IF(SUM($C9:K9)=0,"",SUM($C9:K9))</f>
        <v>64</v>
      </c>
      <c r="L18" s="55">
        <f>IF(SUM($C9:L9)=0,"",SUM($C9:L9))</f>
        <v>72</v>
      </c>
      <c r="M18" s="55">
        <f>IF(SUM($C9:M9)=0,"",SUM($C9:M9))</f>
        <v>80</v>
      </c>
      <c r="N18" s="55">
        <f>IF(SUM($C9:N9)=0,"",SUM($C9:N9))</f>
        <v>88</v>
      </c>
      <c r="O18" s="55">
        <f>IF(SUM($C9:O9)=0,"",SUM($C9:O9))</f>
        <v>92</v>
      </c>
      <c r="P18" s="55">
        <f>IF(SUM($C9:P9)=0,"",SUM($C9:P9))</f>
        <v>92</v>
      </c>
      <c r="Q18" s="55">
        <f>IF(SUM($C9:Q9)=0,"",SUM($C9:Q9))</f>
        <v>96</v>
      </c>
      <c r="R18" s="55">
        <f>IF(SUM($C9:R9)=0,"",SUM($C9:R9))</f>
        <v>104</v>
      </c>
      <c r="S18" s="55">
        <f>IF(SUM($C9:S9)=0,"",SUM($C9:S9))</f>
        <v>112</v>
      </c>
      <c r="T18" s="28" t="s">
        <v>248</v>
      </c>
    </row>
    <row r="19" spans="1:20" x14ac:dyDescent="0.3">
      <c r="A19" s="20" t="s">
        <v>243</v>
      </c>
      <c r="B19" s="18">
        <v>112</v>
      </c>
      <c r="C19" s="55" t="str">
        <f>IF(SUM($C10:C10)=0,"",SUM($C10:C10))</f>
        <v/>
      </c>
      <c r="D19" s="55">
        <f>IF(SUM($C10:D10)=0,"",SUM($C10:D10))</f>
        <v>8</v>
      </c>
      <c r="E19" s="55">
        <f>IF(SUM($C10:E10)=0,"",SUM($C10:E10))</f>
        <v>16</v>
      </c>
      <c r="F19" s="55">
        <f>IF(SUM($C10:F10)=0,"",SUM($C10:F10))</f>
        <v>24</v>
      </c>
      <c r="G19" s="55">
        <f>IF(SUM($C10:G10)=0,"",SUM($C10:G10))</f>
        <v>32</v>
      </c>
      <c r="H19" s="55">
        <f>IF(SUM($C10:H10)=0,"",SUM($C10:H10))</f>
        <v>40</v>
      </c>
      <c r="I19" s="55">
        <f>IF(SUM($C10:I10)=0,"",SUM($C10:I10))</f>
        <v>48</v>
      </c>
      <c r="J19" s="55">
        <f>IF(SUM($C10:J10)=0,"",SUM($C10:J10))</f>
        <v>52</v>
      </c>
      <c r="K19" s="55">
        <f>IF(SUM($C10:K10)=0,"",SUM($C10:K10))</f>
        <v>60</v>
      </c>
      <c r="L19" s="55">
        <f>IF(SUM($C10:L10)=0,"",SUM($C10:L10))</f>
        <v>68</v>
      </c>
      <c r="M19" s="55">
        <f>IF(SUM($C10:M10)=0,"",SUM($C10:M10))</f>
        <v>76</v>
      </c>
      <c r="N19" s="55">
        <f>IF(SUM($C10:N10)=0,"",SUM($C10:N10))</f>
        <v>88</v>
      </c>
      <c r="O19" s="55">
        <f>IF(SUM($C10:O10)=0,"",SUM($C10:O10))</f>
        <v>92</v>
      </c>
      <c r="P19" s="55">
        <f>IF(SUM($C10:P10)=0,"",SUM($C10:P10))</f>
        <v>92</v>
      </c>
      <c r="Q19" s="55">
        <f>IF(SUM($C10:Q10)=0,"",SUM($C10:Q10))</f>
        <v>96</v>
      </c>
      <c r="R19" s="55">
        <f>IF(SUM($C10:R10)=0,"",SUM($C10:R10))</f>
        <v>104</v>
      </c>
      <c r="S19" s="55">
        <f>IF(SUM($C10:S10)=0,"",SUM($C10:S10))</f>
        <v>112</v>
      </c>
      <c r="T19" s="28" t="s">
        <v>249</v>
      </c>
    </row>
  </sheetData>
  <mergeCells count="2">
    <mergeCell ref="A1:V1"/>
    <mergeCell ref="A2:V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3141"/>
    <pageSetUpPr fitToPage="1"/>
  </sheetPr>
  <dimension ref="A1:I61"/>
  <sheetViews>
    <sheetView showGridLines="0" zoomScaleNormal="100" workbookViewId="0"/>
  </sheetViews>
  <sheetFormatPr defaultColWidth="8.6640625" defaultRowHeight="14.4" x14ac:dyDescent="0.3"/>
  <cols>
    <col min="1" max="1" width="6" customWidth="1"/>
    <col min="2" max="2" width="14" customWidth="1"/>
    <col min="3" max="3" width="8" customWidth="1"/>
    <col min="4" max="4" width="14" customWidth="1"/>
    <col min="5" max="5" width="9" customWidth="1"/>
    <col min="6" max="6" width="34" customWidth="1"/>
    <col min="7" max="7" width="10" customWidth="1"/>
    <col min="8" max="8" width="11" customWidth="1"/>
    <col min="9" max="9" width="13" customWidth="1"/>
  </cols>
  <sheetData>
    <row r="1" spans="1:9" ht="25.5" customHeight="1" x14ac:dyDescent="0.3">
      <c r="A1" s="14" t="s">
        <v>250</v>
      </c>
      <c r="B1" s="14"/>
      <c r="C1" s="14"/>
      <c r="D1" s="14"/>
      <c r="E1" s="14"/>
      <c r="F1" s="14"/>
      <c r="G1" s="14"/>
      <c r="H1" s="14"/>
      <c r="I1" s="14"/>
    </row>
    <row r="2" spans="1:9" ht="15.75" customHeight="1" x14ac:dyDescent="0.3">
      <c r="A2" s="13" t="s">
        <v>251</v>
      </c>
      <c r="B2" s="13"/>
      <c r="C2" s="13"/>
      <c r="D2" s="13"/>
      <c r="E2" s="13"/>
      <c r="F2" s="13"/>
      <c r="G2" s="13"/>
      <c r="H2" s="13"/>
      <c r="I2" s="13"/>
    </row>
    <row r="4" spans="1:9" ht="24" customHeight="1" x14ac:dyDescent="0.3">
      <c r="A4" s="16" t="s">
        <v>252</v>
      </c>
      <c r="B4" s="16" t="s">
        <v>253</v>
      </c>
      <c r="C4" s="16" t="s">
        <v>254</v>
      </c>
      <c r="D4" s="16" t="s">
        <v>110</v>
      </c>
      <c r="E4" s="16" t="s">
        <v>5</v>
      </c>
      <c r="F4" s="16" t="s">
        <v>255</v>
      </c>
      <c r="G4" s="16" t="s">
        <v>109</v>
      </c>
      <c r="H4" s="16" t="s">
        <v>256</v>
      </c>
      <c r="I4" s="16" t="s">
        <v>257</v>
      </c>
    </row>
    <row r="5" spans="1:9" ht="16.5" customHeight="1" x14ac:dyDescent="0.3">
      <c r="A5" s="30">
        <v>1</v>
      </c>
      <c r="B5" s="30" t="s">
        <v>258</v>
      </c>
      <c r="C5" s="30" t="s">
        <v>259</v>
      </c>
      <c r="D5" s="30" t="s">
        <v>260</v>
      </c>
      <c r="E5" s="30" t="s">
        <v>12</v>
      </c>
      <c r="F5" s="64" t="s">
        <v>261</v>
      </c>
      <c r="G5" s="30" t="s">
        <v>262</v>
      </c>
      <c r="H5" s="30">
        <v>4</v>
      </c>
      <c r="I5" s="30">
        <f>IF(H5="","",SUM($H$5:H5))</f>
        <v>4</v>
      </c>
    </row>
    <row r="6" spans="1:9" ht="27.75" customHeight="1" x14ac:dyDescent="0.3">
      <c r="A6" s="36">
        <v>2</v>
      </c>
      <c r="B6" s="36" t="s">
        <v>263</v>
      </c>
      <c r="C6" s="36" t="s">
        <v>264</v>
      </c>
      <c r="D6" s="36" t="s">
        <v>260</v>
      </c>
      <c r="E6" s="36" t="s">
        <v>15</v>
      </c>
      <c r="F6" s="65" t="s">
        <v>265</v>
      </c>
      <c r="G6" s="36" t="s">
        <v>266</v>
      </c>
      <c r="H6" s="36">
        <v>4</v>
      </c>
      <c r="I6" s="36">
        <f>IF(H6="","",SUM($H$5:H6))</f>
        <v>8</v>
      </c>
    </row>
    <row r="7" spans="1:9" ht="27.75" customHeight="1" x14ac:dyDescent="0.3">
      <c r="A7" s="30">
        <v>3</v>
      </c>
      <c r="B7" s="30" t="s">
        <v>267</v>
      </c>
      <c r="C7" s="30" t="s">
        <v>268</v>
      </c>
      <c r="D7" s="30" t="s">
        <v>260</v>
      </c>
      <c r="E7" s="30" t="s">
        <v>12</v>
      </c>
      <c r="F7" s="64" t="s">
        <v>265</v>
      </c>
      <c r="G7" s="30" t="s">
        <v>266</v>
      </c>
      <c r="H7" s="30">
        <v>4</v>
      </c>
      <c r="I7" s="30">
        <f>IF(H7="","",SUM($H$5:H7))</f>
        <v>12</v>
      </c>
    </row>
    <row r="8" spans="1:9" ht="16.5" customHeight="1" x14ac:dyDescent="0.3">
      <c r="A8" s="36">
        <v>4</v>
      </c>
      <c r="B8" s="36" t="s">
        <v>269</v>
      </c>
      <c r="C8" s="36" t="s">
        <v>270</v>
      </c>
      <c r="D8" s="36" t="s">
        <v>260</v>
      </c>
      <c r="E8" s="36" t="s">
        <v>15</v>
      </c>
      <c r="F8" s="65" t="s">
        <v>271</v>
      </c>
      <c r="G8" s="36" t="s">
        <v>266</v>
      </c>
      <c r="H8" s="36">
        <v>4</v>
      </c>
      <c r="I8" s="36">
        <f>IF(H8="","",SUM($H$5:H8))</f>
        <v>16</v>
      </c>
    </row>
    <row r="9" spans="1:9" ht="16.5" customHeight="1" x14ac:dyDescent="0.3">
      <c r="A9" s="30">
        <v>5</v>
      </c>
      <c r="B9" s="30" t="s">
        <v>160</v>
      </c>
      <c r="C9" s="30" t="s">
        <v>272</v>
      </c>
      <c r="D9" s="30" t="s">
        <v>260</v>
      </c>
      <c r="E9" s="30" t="s">
        <v>12</v>
      </c>
      <c r="F9" s="64" t="s">
        <v>271</v>
      </c>
      <c r="G9" s="30" t="s">
        <v>266</v>
      </c>
      <c r="H9" s="30">
        <v>4</v>
      </c>
      <c r="I9" s="30">
        <f>IF(H9="","",SUM($H$5:H9))</f>
        <v>20</v>
      </c>
    </row>
    <row r="10" spans="1:9" ht="16.5" customHeight="1" x14ac:dyDescent="0.3">
      <c r="A10" s="36">
        <v>6</v>
      </c>
      <c r="B10" s="36" t="s">
        <v>273</v>
      </c>
      <c r="C10" s="36" t="s">
        <v>259</v>
      </c>
      <c r="D10" s="36" t="s">
        <v>260</v>
      </c>
      <c r="E10" s="36" t="s">
        <v>15</v>
      </c>
      <c r="F10" s="65" t="s">
        <v>261</v>
      </c>
      <c r="G10" s="36" t="s">
        <v>262</v>
      </c>
      <c r="H10" s="36">
        <v>4</v>
      </c>
      <c r="I10" s="36">
        <f>IF(H10="","",SUM($H$5:H10))</f>
        <v>24</v>
      </c>
    </row>
    <row r="11" spans="1:9" ht="16.5" customHeight="1" x14ac:dyDescent="0.3">
      <c r="A11" s="36">
        <v>7</v>
      </c>
      <c r="B11" s="36" t="s">
        <v>274</v>
      </c>
      <c r="C11" s="36" t="s">
        <v>264</v>
      </c>
      <c r="D11" s="36" t="s">
        <v>260</v>
      </c>
      <c r="E11" s="36" t="s">
        <v>15</v>
      </c>
      <c r="F11" s="65" t="s">
        <v>271</v>
      </c>
      <c r="G11" s="36" t="s">
        <v>266</v>
      </c>
      <c r="H11" s="36">
        <v>4</v>
      </c>
      <c r="I11" s="36">
        <f>IF(H11="","",SUM($H$5:H11))</f>
        <v>28</v>
      </c>
    </row>
    <row r="12" spans="1:9" ht="16.5" customHeight="1" x14ac:dyDescent="0.3">
      <c r="A12" s="30">
        <v>8</v>
      </c>
      <c r="B12" s="30" t="s">
        <v>275</v>
      </c>
      <c r="C12" s="30" t="s">
        <v>268</v>
      </c>
      <c r="D12" s="30" t="s">
        <v>260</v>
      </c>
      <c r="E12" s="30" t="s">
        <v>12</v>
      </c>
      <c r="F12" s="64" t="s">
        <v>271</v>
      </c>
      <c r="G12" s="30" t="s">
        <v>266</v>
      </c>
      <c r="H12" s="30">
        <v>4</v>
      </c>
      <c r="I12" s="30">
        <f>IF(H12="","",SUM($H$5:H12))</f>
        <v>32</v>
      </c>
    </row>
    <row r="13" spans="1:9" ht="16.5" customHeight="1" x14ac:dyDescent="0.3">
      <c r="A13" s="36">
        <v>9</v>
      </c>
      <c r="B13" s="36" t="s">
        <v>276</v>
      </c>
      <c r="C13" s="36" t="s">
        <v>270</v>
      </c>
      <c r="D13" s="36" t="s">
        <v>260</v>
      </c>
      <c r="E13" s="36" t="s">
        <v>15</v>
      </c>
      <c r="F13" s="65" t="s">
        <v>271</v>
      </c>
      <c r="G13" s="36" t="s">
        <v>266</v>
      </c>
      <c r="H13" s="36">
        <v>4</v>
      </c>
      <c r="I13" s="36">
        <f>IF(H13="","",SUM($H$5:H13))</f>
        <v>36</v>
      </c>
    </row>
    <row r="14" spans="1:9" ht="16.5" customHeight="1" x14ac:dyDescent="0.3">
      <c r="A14" s="30">
        <v>10</v>
      </c>
      <c r="B14" s="30" t="s">
        <v>164</v>
      </c>
      <c r="C14" s="30" t="s">
        <v>272</v>
      </c>
      <c r="D14" s="30" t="s">
        <v>260</v>
      </c>
      <c r="E14" s="30" t="s">
        <v>12</v>
      </c>
      <c r="F14" s="64" t="s">
        <v>271</v>
      </c>
      <c r="G14" s="30" t="s">
        <v>266</v>
      </c>
      <c r="H14" s="30">
        <v>4</v>
      </c>
      <c r="I14" s="30">
        <f>IF(H14="","",SUM($H$5:H14))</f>
        <v>40</v>
      </c>
    </row>
    <row r="15" spans="1:9" ht="16.5" customHeight="1" x14ac:dyDescent="0.3">
      <c r="A15" s="30">
        <v>11</v>
      </c>
      <c r="B15" s="30" t="s">
        <v>277</v>
      </c>
      <c r="C15" s="30" t="s">
        <v>259</v>
      </c>
      <c r="D15" s="30" t="s">
        <v>260</v>
      </c>
      <c r="E15" s="30" t="s">
        <v>12</v>
      </c>
      <c r="F15" s="64" t="s">
        <v>278</v>
      </c>
      <c r="G15" s="30" t="s">
        <v>262</v>
      </c>
      <c r="H15" s="30">
        <v>4</v>
      </c>
      <c r="I15" s="30">
        <f>IF(H15="","",SUM($H$5:H15))</f>
        <v>44</v>
      </c>
    </row>
    <row r="16" spans="1:9" ht="16.5" customHeight="1" x14ac:dyDescent="0.3">
      <c r="A16" s="36">
        <v>12</v>
      </c>
      <c r="B16" s="36" t="s">
        <v>279</v>
      </c>
      <c r="C16" s="36" t="s">
        <v>264</v>
      </c>
      <c r="D16" s="36" t="s">
        <v>260</v>
      </c>
      <c r="E16" s="36" t="s">
        <v>15</v>
      </c>
      <c r="F16" s="65" t="s">
        <v>271</v>
      </c>
      <c r="G16" s="36" t="s">
        <v>266</v>
      </c>
      <c r="H16" s="36">
        <v>4</v>
      </c>
      <c r="I16" s="36">
        <f>IF(H16="","",SUM($H$5:H16))</f>
        <v>48</v>
      </c>
    </row>
    <row r="17" spans="1:9" ht="16.5" customHeight="1" x14ac:dyDescent="0.3">
      <c r="A17" s="30">
        <v>13</v>
      </c>
      <c r="B17" s="30" t="s">
        <v>280</v>
      </c>
      <c r="C17" s="30" t="s">
        <v>268</v>
      </c>
      <c r="D17" s="30" t="s">
        <v>260</v>
      </c>
      <c r="E17" s="30" t="s">
        <v>12</v>
      </c>
      <c r="F17" s="64" t="s">
        <v>271</v>
      </c>
      <c r="G17" s="30" t="s">
        <v>266</v>
      </c>
      <c r="H17" s="30">
        <v>4</v>
      </c>
      <c r="I17" s="30">
        <f>IF(H17="","",SUM($H$5:H17))</f>
        <v>52</v>
      </c>
    </row>
    <row r="18" spans="1:9" ht="16.5" customHeight="1" x14ac:dyDescent="0.3">
      <c r="A18" s="36">
        <v>14</v>
      </c>
      <c r="B18" s="36" t="s">
        <v>281</v>
      </c>
      <c r="C18" s="36" t="s">
        <v>270</v>
      </c>
      <c r="D18" s="36" t="s">
        <v>260</v>
      </c>
      <c r="E18" s="36" t="s">
        <v>15</v>
      </c>
      <c r="F18" s="65" t="s">
        <v>271</v>
      </c>
      <c r="G18" s="36" t="s">
        <v>266</v>
      </c>
      <c r="H18" s="36">
        <v>4</v>
      </c>
      <c r="I18" s="36">
        <f>IF(H18="","",SUM($H$5:H18))</f>
        <v>56</v>
      </c>
    </row>
    <row r="19" spans="1:9" ht="16.5" customHeight="1" x14ac:dyDescent="0.3">
      <c r="A19" s="30">
        <v>15</v>
      </c>
      <c r="B19" s="30" t="s">
        <v>166</v>
      </c>
      <c r="C19" s="30" t="s">
        <v>272</v>
      </c>
      <c r="D19" s="30" t="s">
        <v>260</v>
      </c>
      <c r="E19" s="30" t="s">
        <v>12</v>
      </c>
      <c r="F19" s="64" t="s">
        <v>271</v>
      </c>
      <c r="G19" s="30" t="s">
        <v>266</v>
      </c>
      <c r="H19" s="30">
        <v>4</v>
      </c>
      <c r="I19" s="30">
        <f>IF(H19="","",SUM($H$5:H19))</f>
        <v>60</v>
      </c>
    </row>
    <row r="20" spans="1:9" ht="16.5" customHeight="1" x14ac:dyDescent="0.3">
      <c r="A20" s="36">
        <v>16</v>
      </c>
      <c r="B20" s="36" t="s">
        <v>282</v>
      </c>
      <c r="C20" s="36" t="s">
        <v>259</v>
      </c>
      <c r="D20" s="36" t="s">
        <v>260</v>
      </c>
      <c r="E20" s="36" t="s">
        <v>15</v>
      </c>
      <c r="F20" s="65" t="s">
        <v>278</v>
      </c>
      <c r="G20" s="36" t="s">
        <v>262</v>
      </c>
      <c r="H20" s="36">
        <v>4</v>
      </c>
      <c r="I20" s="36">
        <f>IF(H20="","",SUM($H$5:H20))</f>
        <v>64</v>
      </c>
    </row>
    <row r="21" spans="1:9" ht="16.5" customHeight="1" x14ac:dyDescent="0.3">
      <c r="A21" s="36">
        <v>17</v>
      </c>
      <c r="B21" s="36" t="s">
        <v>283</v>
      </c>
      <c r="C21" s="36" t="s">
        <v>264</v>
      </c>
      <c r="D21" s="36" t="s">
        <v>260</v>
      </c>
      <c r="E21" s="36" t="s">
        <v>15</v>
      </c>
      <c r="F21" s="65" t="s">
        <v>271</v>
      </c>
      <c r="G21" s="36" t="s">
        <v>266</v>
      </c>
      <c r="H21" s="36">
        <v>4</v>
      </c>
      <c r="I21" s="36">
        <f>IF(H21="","",SUM($H$5:H21))</f>
        <v>68</v>
      </c>
    </row>
    <row r="22" spans="1:9" ht="16.5" customHeight="1" x14ac:dyDescent="0.3">
      <c r="A22" s="30">
        <v>18</v>
      </c>
      <c r="B22" s="30" t="s">
        <v>284</v>
      </c>
      <c r="C22" s="30" t="s">
        <v>268</v>
      </c>
      <c r="D22" s="30" t="s">
        <v>260</v>
      </c>
      <c r="E22" s="30" t="s">
        <v>12</v>
      </c>
      <c r="F22" s="64" t="s">
        <v>271</v>
      </c>
      <c r="G22" s="30" t="s">
        <v>266</v>
      </c>
      <c r="H22" s="30">
        <v>4</v>
      </c>
      <c r="I22" s="30">
        <f>IF(H22="","",SUM($H$5:H22))</f>
        <v>72</v>
      </c>
    </row>
    <row r="23" spans="1:9" ht="16.5" customHeight="1" x14ac:dyDescent="0.3">
      <c r="A23" s="36">
        <v>19</v>
      </c>
      <c r="B23" s="36" t="s">
        <v>285</v>
      </c>
      <c r="C23" s="36" t="s">
        <v>270</v>
      </c>
      <c r="D23" s="36" t="s">
        <v>260</v>
      </c>
      <c r="E23" s="36" t="s">
        <v>15</v>
      </c>
      <c r="F23" s="65" t="s">
        <v>271</v>
      </c>
      <c r="G23" s="36" t="s">
        <v>266</v>
      </c>
      <c r="H23" s="36">
        <v>4</v>
      </c>
      <c r="I23" s="36">
        <f>IF(H23="","",SUM($H$5:H23))</f>
        <v>76</v>
      </c>
    </row>
    <row r="24" spans="1:9" ht="16.5" customHeight="1" x14ac:dyDescent="0.3">
      <c r="A24" s="30">
        <v>20</v>
      </c>
      <c r="B24" s="30" t="s">
        <v>168</v>
      </c>
      <c r="C24" s="30" t="s">
        <v>272</v>
      </c>
      <c r="D24" s="30" t="s">
        <v>260</v>
      </c>
      <c r="E24" s="30" t="s">
        <v>12</v>
      </c>
      <c r="F24" s="64" t="s">
        <v>271</v>
      </c>
      <c r="G24" s="30" t="s">
        <v>266</v>
      </c>
      <c r="H24" s="30">
        <v>4</v>
      </c>
      <c r="I24" s="30">
        <f>IF(H24="","",SUM($H$5:H24))</f>
        <v>80</v>
      </c>
    </row>
    <row r="25" spans="1:9" ht="16.5" customHeight="1" x14ac:dyDescent="0.3">
      <c r="A25" s="30">
        <v>21</v>
      </c>
      <c r="B25" s="30" t="s">
        <v>286</v>
      </c>
      <c r="C25" s="30" t="s">
        <v>259</v>
      </c>
      <c r="D25" s="30" t="s">
        <v>260</v>
      </c>
      <c r="E25" s="30" t="s">
        <v>12</v>
      </c>
      <c r="F25" s="64" t="s">
        <v>287</v>
      </c>
      <c r="G25" s="30" t="s">
        <v>262</v>
      </c>
      <c r="H25" s="30">
        <v>4</v>
      </c>
      <c r="I25" s="30">
        <f>IF(H25="","",SUM($H$5:H25))</f>
        <v>84</v>
      </c>
    </row>
    <row r="26" spans="1:9" ht="16.5" customHeight="1" x14ac:dyDescent="0.3">
      <c r="A26" s="36">
        <v>22</v>
      </c>
      <c r="B26" s="36" t="s">
        <v>288</v>
      </c>
      <c r="C26" s="36" t="s">
        <v>264</v>
      </c>
      <c r="D26" s="36" t="s">
        <v>260</v>
      </c>
      <c r="E26" s="36" t="s">
        <v>15</v>
      </c>
      <c r="F26" s="65" t="s">
        <v>271</v>
      </c>
      <c r="G26" s="36" t="s">
        <v>266</v>
      </c>
      <c r="H26" s="36">
        <v>4</v>
      </c>
      <c r="I26" s="36">
        <f>IF(H26="","",SUM($H$5:H26))</f>
        <v>88</v>
      </c>
    </row>
    <row r="27" spans="1:9" ht="16.5" customHeight="1" x14ac:dyDescent="0.3">
      <c r="A27" s="30">
        <v>23</v>
      </c>
      <c r="B27" s="30" t="s">
        <v>289</v>
      </c>
      <c r="C27" s="30" t="s">
        <v>268</v>
      </c>
      <c r="D27" s="30" t="s">
        <v>260</v>
      </c>
      <c r="E27" s="30" t="s">
        <v>12</v>
      </c>
      <c r="F27" s="64" t="s">
        <v>271</v>
      </c>
      <c r="G27" s="30" t="s">
        <v>266</v>
      </c>
      <c r="H27" s="30">
        <v>4</v>
      </c>
      <c r="I27" s="30">
        <f>IF(H27="","",SUM($H$5:H27))</f>
        <v>92</v>
      </c>
    </row>
    <row r="28" spans="1:9" ht="16.5" customHeight="1" x14ac:dyDescent="0.3">
      <c r="A28" s="36">
        <v>24</v>
      </c>
      <c r="B28" s="36" t="s">
        <v>290</v>
      </c>
      <c r="C28" s="36" t="s">
        <v>270</v>
      </c>
      <c r="D28" s="36" t="s">
        <v>260</v>
      </c>
      <c r="E28" s="36" t="s">
        <v>15</v>
      </c>
      <c r="F28" s="65" t="s">
        <v>271</v>
      </c>
      <c r="G28" s="36" t="s">
        <v>266</v>
      </c>
      <c r="H28" s="36">
        <v>4</v>
      </c>
      <c r="I28" s="36">
        <f>IF(H28="","",SUM($H$5:H28))</f>
        <v>96</v>
      </c>
    </row>
    <row r="29" spans="1:9" ht="16.5" customHeight="1" x14ac:dyDescent="0.3">
      <c r="A29" s="30">
        <v>25</v>
      </c>
      <c r="B29" s="30" t="s">
        <v>170</v>
      </c>
      <c r="C29" s="30" t="s">
        <v>272</v>
      </c>
      <c r="D29" s="30" t="s">
        <v>260</v>
      </c>
      <c r="E29" s="30" t="s">
        <v>12</v>
      </c>
      <c r="F29" s="64" t="s">
        <v>271</v>
      </c>
      <c r="G29" s="30" t="s">
        <v>266</v>
      </c>
      <c r="H29" s="30">
        <v>4</v>
      </c>
      <c r="I29" s="30">
        <f>IF(H29="","",SUM($H$5:H29))</f>
        <v>100</v>
      </c>
    </row>
    <row r="30" spans="1:9" ht="16.5" customHeight="1" x14ac:dyDescent="0.3">
      <c r="A30" s="36">
        <v>26</v>
      </c>
      <c r="B30" s="36" t="s">
        <v>291</v>
      </c>
      <c r="C30" s="36" t="s">
        <v>259</v>
      </c>
      <c r="D30" s="36" t="s">
        <v>260</v>
      </c>
      <c r="E30" s="36" t="s">
        <v>15</v>
      </c>
      <c r="F30" s="65" t="s">
        <v>287</v>
      </c>
      <c r="G30" s="36" t="s">
        <v>262</v>
      </c>
      <c r="H30" s="36">
        <v>4</v>
      </c>
      <c r="I30" s="36">
        <f>IF(H30="","",SUM($H$5:H30))</f>
        <v>104</v>
      </c>
    </row>
    <row r="31" spans="1:9" ht="16.5" customHeight="1" x14ac:dyDescent="0.3">
      <c r="A31" s="30">
        <v>27</v>
      </c>
      <c r="B31" s="30" t="s">
        <v>292</v>
      </c>
      <c r="C31" s="30" t="s">
        <v>268</v>
      </c>
      <c r="D31" s="30" t="s">
        <v>260</v>
      </c>
      <c r="E31" s="30" t="s">
        <v>12</v>
      </c>
      <c r="F31" s="64" t="s">
        <v>271</v>
      </c>
      <c r="G31" s="30" t="s">
        <v>266</v>
      </c>
      <c r="H31" s="30">
        <v>4</v>
      </c>
      <c r="I31" s="30">
        <f>IF(H31="","",SUM($H$5:H31))</f>
        <v>108</v>
      </c>
    </row>
    <row r="32" spans="1:9" ht="16.5" customHeight="1" x14ac:dyDescent="0.3">
      <c r="A32" s="36">
        <v>28</v>
      </c>
      <c r="B32" s="36" t="s">
        <v>293</v>
      </c>
      <c r="C32" s="36" t="s">
        <v>270</v>
      </c>
      <c r="D32" s="36" t="s">
        <v>260</v>
      </c>
      <c r="E32" s="36" t="s">
        <v>15</v>
      </c>
      <c r="F32" s="65" t="s">
        <v>271</v>
      </c>
      <c r="G32" s="36" t="s">
        <v>266</v>
      </c>
      <c r="H32" s="36">
        <v>4</v>
      </c>
      <c r="I32" s="36">
        <f>IF(H32="","",SUM($H$5:H32))</f>
        <v>112</v>
      </c>
    </row>
    <row r="33" spans="1:9" ht="16.5" customHeight="1" x14ac:dyDescent="0.3">
      <c r="A33" s="30">
        <v>29</v>
      </c>
      <c r="B33" s="30" t="s">
        <v>174</v>
      </c>
      <c r="C33" s="30" t="s">
        <v>272</v>
      </c>
      <c r="D33" s="30" t="s">
        <v>260</v>
      </c>
      <c r="E33" s="30" t="s">
        <v>12</v>
      </c>
      <c r="F33" s="64" t="s">
        <v>271</v>
      </c>
      <c r="G33" s="30" t="s">
        <v>266</v>
      </c>
      <c r="H33" s="30">
        <v>4</v>
      </c>
      <c r="I33" s="30">
        <f>IF(H33="","",SUM($H$5:H33))</f>
        <v>116</v>
      </c>
    </row>
    <row r="34" spans="1:9" ht="16.5" customHeight="1" x14ac:dyDescent="0.3">
      <c r="A34" s="30">
        <v>30</v>
      </c>
      <c r="B34" s="30" t="s">
        <v>294</v>
      </c>
      <c r="C34" s="30" t="s">
        <v>259</v>
      </c>
      <c r="D34" s="30" t="s">
        <v>260</v>
      </c>
      <c r="E34" s="30" t="s">
        <v>12</v>
      </c>
      <c r="F34" s="64" t="s">
        <v>295</v>
      </c>
      <c r="G34" s="30" t="s">
        <v>262</v>
      </c>
      <c r="H34" s="30">
        <v>4</v>
      </c>
      <c r="I34" s="30">
        <f>IF(H34="","",SUM($H$5:H34))</f>
        <v>120</v>
      </c>
    </row>
    <row r="35" spans="1:9" ht="16.5" customHeight="1" x14ac:dyDescent="0.3">
      <c r="A35" s="36">
        <v>31</v>
      </c>
      <c r="B35" s="36" t="s">
        <v>296</v>
      </c>
      <c r="C35" s="36" t="s">
        <v>264</v>
      </c>
      <c r="D35" s="36" t="s">
        <v>260</v>
      </c>
      <c r="E35" s="36" t="s">
        <v>15</v>
      </c>
      <c r="F35" s="65" t="s">
        <v>271</v>
      </c>
      <c r="G35" s="36" t="s">
        <v>266</v>
      </c>
      <c r="H35" s="36">
        <v>4</v>
      </c>
      <c r="I35" s="36">
        <f>IF(H35="","",SUM($H$5:H35))</f>
        <v>124</v>
      </c>
    </row>
    <row r="36" spans="1:9" ht="16.5" customHeight="1" x14ac:dyDescent="0.3">
      <c r="A36" s="30">
        <v>32</v>
      </c>
      <c r="B36" s="30" t="s">
        <v>297</v>
      </c>
      <c r="C36" s="30" t="s">
        <v>268</v>
      </c>
      <c r="D36" s="30" t="s">
        <v>260</v>
      </c>
      <c r="E36" s="30" t="s">
        <v>12</v>
      </c>
      <c r="F36" s="64" t="s">
        <v>271</v>
      </c>
      <c r="G36" s="30" t="s">
        <v>266</v>
      </c>
      <c r="H36" s="30">
        <v>4</v>
      </c>
      <c r="I36" s="30">
        <f>IF(H36="","",SUM($H$5:H36))</f>
        <v>128</v>
      </c>
    </row>
    <row r="37" spans="1:9" ht="16.5" customHeight="1" x14ac:dyDescent="0.3">
      <c r="A37" s="36">
        <v>33</v>
      </c>
      <c r="B37" s="36" t="s">
        <v>298</v>
      </c>
      <c r="C37" s="36" t="s">
        <v>270</v>
      </c>
      <c r="D37" s="36" t="s">
        <v>260</v>
      </c>
      <c r="E37" s="36" t="s">
        <v>15</v>
      </c>
      <c r="F37" s="65" t="s">
        <v>271</v>
      </c>
      <c r="G37" s="36" t="s">
        <v>266</v>
      </c>
      <c r="H37" s="36">
        <v>4</v>
      </c>
      <c r="I37" s="36">
        <f>IF(H37="","",SUM($H$5:H37))</f>
        <v>132</v>
      </c>
    </row>
    <row r="38" spans="1:9" ht="16.5" customHeight="1" x14ac:dyDescent="0.3">
      <c r="A38" s="30">
        <v>34</v>
      </c>
      <c r="B38" s="30" t="s">
        <v>178</v>
      </c>
      <c r="C38" s="30" t="s">
        <v>272</v>
      </c>
      <c r="D38" s="30" t="s">
        <v>260</v>
      </c>
      <c r="E38" s="30" t="s">
        <v>12</v>
      </c>
      <c r="F38" s="64" t="s">
        <v>271</v>
      </c>
      <c r="G38" s="30" t="s">
        <v>266</v>
      </c>
      <c r="H38" s="30">
        <v>4</v>
      </c>
      <c r="I38" s="30">
        <f>IF(H38="","",SUM($H$5:H38))</f>
        <v>136</v>
      </c>
    </row>
    <row r="39" spans="1:9" ht="16.5" customHeight="1" x14ac:dyDescent="0.3">
      <c r="A39" s="36">
        <v>35</v>
      </c>
      <c r="B39" s="36" t="s">
        <v>299</v>
      </c>
      <c r="C39" s="36" t="s">
        <v>259</v>
      </c>
      <c r="D39" s="36" t="s">
        <v>260</v>
      </c>
      <c r="E39" s="36" t="s">
        <v>15</v>
      </c>
      <c r="F39" s="65" t="s">
        <v>295</v>
      </c>
      <c r="G39" s="36" t="s">
        <v>262</v>
      </c>
      <c r="H39" s="36">
        <v>4</v>
      </c>
      <c r="I39" s="36">
        <f>IF(H39="","",SUM($H$5:H39))</f>
        <v>140</v>
      </c>
    </row>
    <row r="40" spans="1:9" ht="16.5" customHeight="1" x14ac:dyDescent="0.3">
      <c r="A40" s="36">
        <v>36</v>
      </c>
      <c r="B40" s="36" t="s">
        <v>300</v>
      </c>
      <c r="C40" s="36" t="s">
        <v>264</v>
      </c>
      <c r="D40" s="36" t="s">
        <v>260</v>
      </c>
      <c r="E40" s="36" t="s">
        <v>15</v>
      </c>
      <c r="F40" s="65" t="s">
        <v>271</v>
      </c>
      <c r="G40" s="36" t="s">
        <v>266</v>
      </c>
      <c r="H40" s="36">
        <v>4</v>
      </c>
      <c r="I40" s="36">
        <f>IF(H40="","",SUM($H$5:H40))</f>
        <v>144</v>
      </c>
    </row>
    <row r="41" spans="1:9" ht="16.5" customHeight="1" x14ac:dyDescent="0.3">
      <c r="A41" s="30">
        <v>37</v>
      </c>
      <c r="B41" s="30" t="s">
        <v>301</v>
      </c>
      <c r="C41" s="30" t="s">
        <v>268</v>
      </c>
      <c r="D41" s="30" t="s">
        <v>260</v>
      </c>
      <c r="E41" s="30" t="s">
        <v>12</v>
      </c>
      <c r="F41" s="64" t="s">
        <v>271</v>
      </c>
      <c r="G41" s="30" t="s">
        <v>266</v>
      </c>
      <c r="H41" s="30">
        <v>4</v>
      </c>
      <c r="I41" s="30">
        <f>IF(H41="","",SUM($H$5:H41))</f>
        <v>148</v>
      </c>
    </row>
    <row r="42" spans="1:9" ht="16.5" customHeight="1" x14ac:dyDescent="0.3">
      <c r="A42" s="36">
        <v>38</v>
      </c>
      <c r="B42" s="36" t="s">
        <v>302</v>
      </c>
      <c r="C42" s="36" t="s">
        <v>270</v>
      </c>
      <c r="D42" s="36" t="s">
        <v>260</v>
      </c>
      <c r="E42" s="36" t="s">
        <v>15</v>
      </c>
      <c r="F42" s="65" t="s">
        <v>271</v>
      </c>
      <c r="G42" s="36" t="s">
        <v>266</v>
      </c>
      <c r="H42" s="36">
        <v>4</v>
      </c>
      <c r="I42" s="36">
        <f>IF(H42="","",SUM($H$5:H42))</f>
        <v>152</v>
      </c>
    </row>
    <row r="43" spans="1:9" ht="16.5" customHeight="1" x14ac:dyDescent="0.3">
      <c r="A43" s="30">
        <v>39</v>
      </c>
      <c r="B43" s="30" t="s">
        <v>181</v>
      </c>
      <c r="C43" s="30" t="s">
        <v>272</v>
      </c>
      <c r="D43" s="30" t="s">
        <v>260</v>
      </c>
      <c r="E43" s="30" t="s">
        <v>12</v>
      </c>
      <c r="F43" s="64" t="s">
        <v>271</v>
      </c>
      <c r="G43" s="30" t="s">
        <v>266</v>
      </c>
      <c r="H43" s="30">
        <v>4</v>
      </c>
      <c r="I43" s="30">
        <f>IF(H43="","",SUM($H$5:H43))</f>
        <v>156</v>
      </c>
    </row>
    <row r="44" spans="1:9" ht="16.5" customHeight="1" x14ac:dyDescent="0.3">
      <c r="A44" s="30">
        <v>40</v>
      </c>
      <c r="B44" s="30" t="s">
        <v>303</v>
      </c>
      <c r="C44" s="30" t="s">
        <v>259</v>
      </c>
      <c r="D44" s="30" t="s">
        <v>260</v>
      </c>
      <c r="E44" s="30" t="s">
        <v>12</v>
      </c>
      <c r="F44" s="64" t="s">
        <v>304</v>
      </c>
      <c r="G44" s="30" t="s">
        <v>262</v>
      </c>
      <c r="H44" s="30">
        <v>4</v>
      </c>
      <c r="I44" s="30">
        <f>IF(H44="","",SUM($H$5:H44))</f>
        <v>160</v>
      </c>
    </row>
    <row r="45" spans="1:9" ht="16.5" customHeight="1" x14ac:dyDescent="0.3">
      <c r="A45" s="36">
        <v>41</v>
      </c>
      <c r="B45" s="36" t="s">
        <v>305</v>
      </c>
      <c r="C45" s="36" t="s">
        <v>264</v>
      </c>
      <c r="D45" s="36" t="s">
        <v>260</v>
      </c>
      <c r="E45" s="36" t="s">
        <v>15</v>
      </c>
      <c r="F45" s="65" t="s">
        <v>271</v>
      </c>
      <c r="G45" s="36" t="s">
        <v>266</v>
      </c>
      <c r="H45" s="36">
        <v>4</v>
      </c>
      <c r="I45" s="36">
        <f>IF(H45="","",SUM($H$5:H45))</f>
        <v>164</v>
      </c>
    </row>
    <row r="46" spans="1:9" ht="16.5" customHeight="1" x14ac:dyDescent="0.3">
      <c r="A46" s="30">
        <v>42</v>
      </c>
      <c r="B46" s="30" t="s">
        <v>306</v>
      </c>
      <c r="C46" s="30" t="s">
        <v>268</v>
      </c>
      <c r="D46" s="30" t="s">
        <v>260</v>
      </c>
      <c r="E46" s="30" t="s">
        <v>12</v>
      </c>
      <c r="F46" s="64" t="s">
        <v>271</v>
      </c>
      <c r="G46" s="30" t="s">
        <v>266</v>
      </c>
      <c r="H46" s="30">
        <v>4</v>
      </c>
      <c r="I46" s="30">
        <f>IF(H46="","",SUM($H$5:H46))</f>
        <v>168</v>
      </c>
    </row>
    <row r="47" spans="1:9" ht="16.5" customHeight="1" x14ac:dyDescent="0.3">
      <c r="A47" s="36">
        <v>43</v>
      </c>
      <c r="B47" s="36" t="s">
        <v>307</v>
      </c>
      <c r="C47" s="36" t="s">
        <v>270</v>
      </c>
      <c r="D47" s="36" t="s">
        <v>260</v>
      </c>
      <c r="E47" s="36" t="s">
        <v>15</v>
      </c>
      <c r="F47" s="65" t="s">
        <v>271</v>
      </c>
      <c r="G47" s="36" t="s">
        <v>266</v>
      </c>
      <c r="H47" s="36">
        <v>4</v>
      </c>
      <c r="I47" s="36">
        <f>IF(H47="","",SUM($H$5:H47))</f>
        <v>172</v>
      </c>
    </row>
    <row r="48" spans="1:9" ht="16.5" customHeight="1" x14ac:dyDescent="0.3">
      <c r="A48" s="30">
        <v>44</v>
      </c>
      <c r="B48" s="30" t="s">
        <v>184</v>
      </c>
      <c r="C48" s="30" t="s">
        <v>272</v>
      </c>
      <c r="D48" s="30" t="s">
        <v>260</v>
      </c>
      <c r="E48" s="30" t="s">
        <v>12</v>
      </c>
      <c r="F48" s="64" t="s">
        <v>271</v>
      </c>
      <c r="G48" s="30" t="s">
        <v>266</v>
      </c>
      <c r="H48" s="30">
        <v>4</v>
      </c>
      <c r="I48" s="30">
        <f>IF(H48="","",SUM($H$5:H48))</f>
        <v>176</v>
      </c>
    </row>
    <row r="49" spans="1:9" ht="16.5" customHeight="1" x14ac:dyDescent="0.3">
      <c r="A49" s="36">
        <v>45</v>
      </c>
      <c r="B49" s="36" t="s">
        <v>308</v>
      </c>
      <c r="C49" s="36" t="s">
        <v>259</v>
      </c>
      <c r="D49" s="36" t="s">
        <v>260</v>
      </c>
      <c r="E49" s="36" t="s">
        <v>15</v>
      </c>
      <c r="F49" s="65" t="s">
        <v>304</v>
      </c>
      <c r="G49" s="36" t="s">
        <v>262</v>
      </c>
      <c r="H49" s="36">
        <v>4</v>
      </c>
      <c r="I49" s="36">
        <f>IF(H49="","",SUM($H$5:H49))</f>
        <v>180</v>
      </c>
    </row>
    <row r="50" spans="1:9" ht="16.5" customHeight="1" x14ac:dyDescent="0.3">
      <c r="A50" s="36">
        <v>46</v>
      </c>
      <c r="B50" s="36" t="s">
        <v>309</v>
      </c>
      <c r="C50" s="36" t="s">
        <v>264</v>
      </c>
      <c r="D50" s="36" t="s">
        <v>260</v>
      </c>
      <c r="E50" s="36" t="s">
        <v>15</v>
      </c>
      <c r="F50" s="65" t="s">
        <v>271</v>
      </c>
      <c r="G50" s="36" t="s">
        <v>266</v>
      </c>
      <c r="H50" s="36">
        <v>4</v>
      </c>
      <c r="I50" s="36">
        <f>IF(H50="","",SUM($H$5:H50))</f>
        <v>184</v>
      </c>
    </row>
    <row r="51" spans="1:9" ht="16.5" customHeight="1" x14ac:dyDescent="0.3">
      <c r="A51" s="30">
        <v>47</v>
      </c>
      <c r="B51" s="30" t="s">
        <v>310</v>
      </c>
      <c r="C51" s="30" t="s">
        <v>268</v>
      </c>
      <c r="D51" s="30" t="s">
        <v>260</v>
      </c>
      <c r="E51" s="30" t="s">
        <v>12</v>
      </c>
      <c r="F51" s="64" t="s">
        <v>271</v>
      </c>
      <c r="G51" s="30" t="s">
        <v>266</v>
      </c>
      <c r="H51" s="30">
        <v>4</v>
      </c>
      <c r="I51" s="30">
        <f>IF(H51="","",SUM($H$5:H51))</f>
        <v>188</v>
      </c>
    </row>
    <row r="52" spans="1:9" ht="16.5" customHeight="1" x14ac:dyDescent="0.3">
      <c r="A52" s="36">
        <v>48</v>
      </c>
      <c r="B52" s="36" t="s">
        <v>311</v>
      </c>
      <c r="C52" s="36" t="s">
        <v>270</v>
      </c>
      <c r="D52" s="36" t="s">
        <v>260</v>
      </c>
      <c r="E52" s="36" t="s">
        <v>15</v>
      </c>
      <c r="F52" s="65" t="s">
        <v>271</v>
      </c>
      <c r="G52" s="36" t="s">
        <v>266</v>
      </c>
      <c r="H52" s="36">
        <v>4</v>
      </c>
      <c r="I52" s="36">
        <f>IF(H52="","",SUM($H$5:H52))</f>
        <v>192</v>
      </c>
    </row>
    <row r="53" spans="1:9" ht="16.5" customHeight="1" x14ac:dyDescent="0.3">
      <c r="A53" s="30">
        <v>49</v>
      </c>
      <c r="B53" s="30" t="s">
        <v>187</v>
      </c>
      <c r="C53" s="30" t="s">
        <v>272</v>
      </c>
      <c r="D53" s="30" t="s">
        <v>260</v>
      </c>
      <c r="E53" s="30" t="s">
        <v>12</v>
      </c>
      <c r="F53" s="64" t="s">
        <v>271</v>
      </c>
      <c r="G53" s="30" t="s">
        <v>266</v>
      </c>
      <c r="H53" s="30">
        <v>4</v>
      </c>
      <c r="I53" s="30">
        <f>IF(H53="","",SUM($H$5:H53))</f>
        <v>196</v>
      </c>
    </row>
    <row r="54" spans="1:9" ht="16.5" customHeight="1" x14ac:dyDescent="0.3">
      <c r="A54" s="36">
        <v>50</v>
      </c>
      <c r="B54" s="36" t="s">
        <v>246</v>
      </c>
      <c r="C54" s="36" t="s">
        <v>264</v>
      </c>
      <c r="D54" s="36" t="s">
        <v>260</v>
      </c>
      <c r="E54" s="36" t="s">
        <v>15</v>
      </c>
      <c r="F54" s="65" t="s">
        <v>271</v>
      </c>
      <c r="G54" s="36" t="s">
        <v>266</v>
      </c>
      <c r="H54" s="36">
        <v>4</v>
      </c>
      <c r="I54" s="36">
        <f>IF(H54="","",SUM($H$5:H54))</f>
        <v>200</v>
      </c>
    </row>
    <row r="55" spans="1:9" ht="16.5" customHeight="1" x14ac:dyDescent="0.3">
      <c r="A55" s="66" t="s">
        <v>312</v>
      </c>
      <c r="B55" s="66" t="s">
        <v>196</v>
      </c>
      <c r="C55" s="66" t="s">
        <v>272</v>
      </c>
      <c r="D55" s="66" t="s">
        <v>313</v>
      </c>
      <c r="E55" s="66" t="s">
        <v>12</v>
      </c>
      <c r="F55" s="67" t="s">
        <v>314</v>
      </c>
      <c r="G55" s="66" t="s">
        <v>262</v>
      </c>
      <c r="H55" s="66"/>
      <c r="I55" s="66" t="str">
        <f>IF(H55="","",SUM($H$5:H55))</f>
        <v/>
      </c>
    </row>
    <row r="56" spans="1:9" ht="16.5" customHeight="1" x14ac:dyDescent="0.3">
      <c r="A56" s="66" t="s">
        <v>312</v>
      </c>
      <c r="B56" s="66" t="s">
        <v>315</v>
      </c>
      <c r="C56" s="66" t="s">
        <v>259</v>
      </c>
      <c r="D56" s="66" t="s">
        <v>313</v>
      </c>
      <c r="E56" s="66" t="s">
        <v>15</v>
      </c>
      <c r="F56" s="67" t="s">
        <v>314</v>
      </c>
      <c r="G56" s="66" t="s">
        <v>262</v>
      </c>
      <c r="H56" s="66"/>
      <c r="I56" s="66" t="str">
        <f>IF(H56="","",SUM($H$5:H56))</f>
        <v/>
      </c>
    </row>
    <row r="57" spans="1:9" ht="16.5" customHeight="1" x14ac:dyDescent="0.3">
      <c r="A57" s="66" t="s">
        <v>312</v>
      </c>
      <c r="B57" s="66" t="s">
        <v>200</v>
      </c>
      <c r="C57" s="66" t="s">
        <v>272</v>
      </c>
      <c r="D57" s="66" t="s">
        <v>260</v>
      </c>
      <c r="E57" s="66" t="s">
        <v>12</v>
      </c>
      <c r="F57" s="67" t="s">
        <v>316</v>
      </c>
      <c r="G57" s="66" t="s">
        <v>266</v>
      </c>
      <c r="H57" s="66"/>
      <c r="I57" s="66" t="str">
        <f>IF(H57="","",SUM($H$5:H57))</f>
        <v/>
      </c>
    </row>
    <row r="58" spans="1:9" ht="16.5" customHeight="1" x14ac:dyDescent="0.3">
      <c r="A58" s="66" t="s">
        <v>312</v>
      </c>
      <c r="B58" s="66" t="s">
        <v>317</v>
      </c>
      <c r="C58" s="66" t="s">
        <v>264</v>
      </c>
      <c r="D58" s="66" t="s">
        <v>260</v>
      </c>
      <c r="E58" s="66" t="s">
        <v>15</v>
      </c>
      <c r="F58" s="67" t="s">
        <v>316</v>
      </c>
      <c r="G58" s="66" t="s">
        <v>266</v>
      </c>
      <c r="H58" s="66"/>
      <c r="I58" s="66" t="str">
        <f>IF(H58="","",SUM($H$5:H58))</f>
        <v/>
      </c>
    </row>
    <row r="59" spans="1:9" ht="16.5" customHeight="1" x14ac:dyDescent="0.3">
      <c r="A59" s="66" t="s">
        <v>312</v>
      </c>
      <c r="B59" s="66" t="s">
        <v>248</v>
      </c>
      <c r="C59" s="66" t="s">
        <v>268</v>
      </c>
      <c r="D59" s="66" t="s">
        <v>260</v>
      </c>
      <c r="E59" s="66" t="s">
        <v>12</v>
      </c>
      <c r="F59" s="67" t="s">
        <v>318</v>
      </c>
      <c r="G59" s="66" t="s">
        <v>266</v>
      </c>
      <c r="H59" s="66"/>
      <c r="I59" s="66" t="str">
        <f>IF(H59="","",SUM($H$5:H59))</f>
        <v/>
      </c>
    </row>
    <row r="60" spans="1:9" ht="16.5" customHeight="1" x14ac:dyDescent="0.3">
      <c r="A60" s="66" t="s">
        <v>312</v>
      </c>
      <c r="B60" s="66" t="s">
        <v>249</v>
      </c>
      <c r="C60" s="66" t="s">
        <v>270</v>
      </c>
      <c r="D60" s="66" t="s">
        <v>260</v>
      </c>
      <c r="E60" s="66" t="s">
        <v>15</v>
      </c>
      <c r="F60" s="67" t="s">
        <v>318</v>
      </c>
      <c r="G60" s="66" t="s">
        <v>266</v>
      </c>
      <c r="H60" s="66"/>
      <c r="I60" s="66" t="str">
        <f>IF(H60="","",SUM($H$5:H60))</f>
        <v/>
      </c>
    </row>
    <row r="61" spans="1:9" x14ac:dyDescent="0.3">
      <c r="A61" s="28"/>
      <c r="B61" s="28"/>
      <c r="C61" s="28"/>
      <c r="D61" s="28"/>
      <c r="E61" s="28"/>
      <c r="F61" s="68" t="s">
        <v>319</v>
      </c>
      <c r="G61" s="28"/>
      <c r="H61" s="28">
        <f>SUM(H5:H60)</f>
        <v>200</v>
      </c>
      <c r="I61" s="28"/>
    </row>
  </sheetData>
  <mergeCells count="2">
    <mergeCell ref="A1:I1"/>
    <mergeCell ref="A2:I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3141"/>
    <pageSetUpPr fitToPage="1"/>
  </sheetPr>
  <dimension ref="A1:I28"/>
  <sheetViews>
    <sheetView showGridLines="0" zoomScaleNormal="100" workbookViewId="0"/>
  </sheetViews>
  <sheetFormatPr defaultColWidth="8.6640625" defaultRowHeight="14.4" x14ac:dyDescent="0.3"/>
  <cols>
    <col min="1" max="1" width="6" customWidth="1"/>
    <col min="2" max="2" width="14" customWidth="1"/>
    <col min="3" max="3" width="8" customWidth="1"/>
    <col min="4" max="4" width="14" customWidth="1"/>
    <col min="5" max="5" width="9" customWidth="1"/>
    <col min="6" max="6" width="34" customWidth="1"/>
    <col min="7" max="7" width="10" customWidth="1"/>
    <col min="8" max="8" width="11" customWidth="1"/>
    <col min="9" max="9" width="13" customWidth="1"/>
  </cols>
  <sheetData>
    <row r="1" spans="1:9" ht="25.5" customHeight="1" x14ac:dyDescent="0.3">
      <c r="A1" s="14" t="s">
        <v>320</v>
      </c>
      <c r="B1" s="14"/>
      <c r="C1" s="14"/>
      <c r="D1" s="14"/>
      <c r="E1" s="14"/>
      <c r="F1" s="14"/>
      <c r="G1" s="14"/>
      <c r="H1" s="14"/>
      <c r="I1" s="14"/>
    </row>
    <row r="2" spans="1:9" ht="15.75" customHeight="1" x14ac:dyDescent="0.3">
      <c r="A2" s="13" t="s">
        <v>321</v>
      </c>
      <c r="B2" s="13"/>
      <c r="C2" s="13"/>
      <c r="D2" s="13"/>
      <c r="E2" s="13"/>
      <c r="F2" s="13"/>
      <c r="G2" s="13"/>
      <c r="H2" s="13"/>
      <c r="I2" s="13"/>
    </row>
    <row r="4" spans="1:9" ht="24" customHeight="1" x14ac:dyDescent="0.3">
      <c r="A4" s="16" t="s">
        <v>252</v>
      </c>
      <c r="B4" s="16" t="s">
        <v>253</v>
      </c>
      <c r="C4" s="16" t="s">
        <v>254</v>
      </c>
      <c r="D4" s="16" t="s">
        <v>110</v>
      </c>
      <c r="E4" s="16" t="s">
        <v>5</v>
      </c>
      <c r="F4" s="16" t="s">
        <v>255</v>
      </c>
      <c r="G4" s="16" t="s">
        <v>109</v>
      </c>
      <c r="H4" s="16" t="s">
        <v>256</v>
      </c>
      <c r="I4" s="16" t="s">
        <v>257</v>
      </c>
    </row>
    <row r="5" spans="1:9" ht="16.5" customHeight="1" x14ac:dyDescent="0.3">
      <c r="A5" s="29">
        <v>1</v>
      </c>
      <c r="B5" s="29" t="s">
        <v>153</v>
      </c>
      <c r="C5" s="29" t="s">
        <v>272</v>
      </c>
      <c r="D5" s="29" t="s">
        <v>260</v>
      </c>
      <c r="E5" s="29" t="s">
        <v>19</v>
      </c>
      <c r="F5" s="69" t="s">
        <v>261</v>
      </c>
      <c r="G5" s="29" t="s">
        <v>262</v>
      </c>
      <c r="H5" s="29">
        <v>4</v>
      </c>
      <c r="I5" s="29">
        <f>IF(H5="","",SUM($H$5:H5))</f>
        <v>4</v>
      </c>
    </row>
    <row r="6" spans="1:9" ht="16.5" customHeight="1" x14ac:dyDescent="0.3">
      <c r="A6" s="29">
        <v>2</v>
      </c>
      <c r="B6" s="29" t="s">
        <v>322</v>
      </c>
      <c r="C6" s="29" t="s">
        <v>323</v>
      </c>
      <c r="D6" s="29" t="s">
        <v>324</v>
      </c>
      <c r="E6" s="29" t="s">
        <v>19</v>
      </c>
      <c r="F6" s="69" t="s">
        <v>271</v>
      </c>
      <c r="G6" s="29" t="s">
        <v>266</v>
      </c>
      <c r="H6" s="29">
        <v>4</v>
      </c>
      <c r="I6" s="29">
        <f>IF(H6="","",SUM($H$5:H6))</f>
        <v>8</v>
      </c>
    </row>
    <row r="7" spans="1:9" ht="16.5" customHeight="1" x14ac:dyDescent="0.3">
      <c r="A7" s="29">
        <v>3</v>
      </c>
      <c r="B7" s="29" t="s">
        <v>160</v>
      </c>
      <c r="C7" s="29" t="s">
        <v>272</v>
      </c>
      <c r="D7" s="29" t="s">
        <v>260</v>
      </c>
      <c r="E7" s="29" t="s">
        <v>19</v>
      </c>
      <c r="F7" s="69" t="s">
        <v>278</v>
      </c>
      <c r="G7" s="29" t="s">
        <v>262</v>
      </c>
      <c r="H7" s="29">
        <v>4</v>
      </c>
      <c r="I7" s="29">
        <f>IF(H7="","",SUM($H$5:H7))</f>
        <v>12</v>
      </c>
    </row>
    <row r="8" spans="1:9" ht="16.5" customHeight="1" x14ac:dyDescent="0.3">
      <c r="A8" s="29">
        <v>4</v>
      </c>
      <c r="B8" s="29" t="s">
        <v>325</v>
      </c>
      <c r="C8" s="29" t="s">
        <v>323</v>
      </c>
      <c r="D8" s="29" t="s">
        <v>324</v>
      </c>
      <c r="E8" s="29" t="s">
        <v>19</v>
      </c>
      <c r="F8" s="69" t="s">
        <v>271</v>
      </c>
      <c r="G8" s="29" t="s">
        <v>266</v>
      </c>
      <c r="H8" s="29">
        <v>4</v>
      </c>
      <c r="I8" s="29">
        <f>IF(H8="","",SUM($H$5:H8))</f>
        <v>16</v>
      </c>
    </row>
    <row r="9" spans="1:9" ht="16.5" customHeight="1" x14ac:dyDescent="0.3">
      <c r="A9" s="29">
        <v>5</v>
      </c>
      <c r="B9" s="29" t="s">
        <v>164</v>
      </c>
      <c r="C9" s="29" t="s">
        <v>272</v>
      </c>
      <c r="D9" s="29" t="s">
        <v>260</v>
      </c>
      <c r="E9" s="29" t="s">
        <v>19</v>
      </c>
      <c r="F9" s="69" t="s">
        <v>287</v>
      </c>
      <c r="G9" s="29" t="s">
        <v>262</v>
      </c>
      <c r="H9" s="29">
        <v>4</v>
      </c>
      <c r="I9" s="29">
        <f>IF(H9="","",SUM($H$5:H9))</f>
        <v>20</v>
      </c>
    </row>
    <row r="10" spans="1:9" ht="16.5" customHeight="1" x14ac:dyDescent="0.3">
      <c r="A10" s="29">
        <v>6</v>
      </c>
      <c r="B10" s="29" t="s">
        <v>326</v>
      </c>
      <c r="C10" s="29" t="s">
        <v>323</v>
      </c>
      <c r="D10" s="29" t="s">
        <v>324</v>
      </c>
      <c r="E10" s="29" t="s">
        <v>19</v>
      </c>
      <c r="F10" s="69" t="s">
        <v>271</v>
      </c>
      <c r="G10" s="29" t="s">
        <v>266</v>
      </c>
      <c r="H10" s="29">
        <v>4</v>
      </c>
      <c r="I10" s="29">
        <f>IF(H10="","",SUM($H$5:H10))</f>
        <v>24</v>
      </c>
    </row>
    <row r="11" spans="1:9" ht="16.5" customHeight="1" x14ac:dyDescent="0.3">
      <c r="A11" s="29">
        <v>7</v>
      </c>
      <c r="B11" s="29" t="s">
        <v>166</v>
      </c>
      <c r="C11" s="29" t="s">
        <v>272</v>
      </c>
      <c r="D11" s="29" t="s">
        <v>260</v>
      </c>
      <c r="E11" s="29" t="s">
        <v>19</v>
      </c>
      <c r="F11" s="69" t="s">
        <v>295</v>
      </c>
      <c r="G11" s="29" t="s">
        <v>262</v>
      </c>
      <c r="H11" s="29">
        <v>4</v>
      </c>
      <c r="I11" s="29">
        <f>IF(H11="","",SUM($H$5:H11))</f>
        <v>28</v>
      </c>
    </row>
    <row r="12" spans="1:9" ht="16.5" customHeight="1" x14ac:dyDescent="0.3">
      <c r="A12" s="29">
        <v>8</v>
      </c>
      <c r="B12" s="29" t="s">
        <v>327</v>
      </c>
      <c r="C12" s="29" t="s">
        <v>323</v>
      </c>
      <c r="D12" s="29" t="s">
        <v>324</v>
      </c>
      <c r="E12" s="29" t="s">
        <v>19</v>
      </c>
      <c r="F12" s="69" t="s">
        <v>271</v>
      </c>
      <c r="G12" s="29" t="s">
        <v>266</v>
      </c>
      <c r="H12" s="29">
        <v>4</v>
      </c>
      <c r="I12" s="29">
        <f>IF(H12="","",SUM($H$5:H12))</f>
        <v>32</v>
      </c>
    </row>
    <row r="13" spans="1:9" ht="16.5" customHeight="1" x14ac:dyDescent="0.3">
      <c r="A13" s="29">
        <v>9</v>
      </c>
      <c r="B13" s="29" t="s">
        <v>168</v>
      </c>
      <c r="C13" s="29" t="s">
        <v>272</v>
      </c>
      <c r="D13" s="29" t="s">
        <v>260</v>
      </c>
      <c r="E13" s="29" t="s">
        <v>19</v>
      </c>
      <c r="F13" s="69" t="s">
        <v>304</v>
      </c>
      <c r="G13" s="29" t="s">
        <v>262</v>
      </c>
      <c r="H13" s="29">
        <v>4</v>
      </c>
      <c r="I13" s="29">
        <f>IF(H13="","",SUM($H$5:H13))</f>
        <v>36</v>
      </c>
    </row>
    <row r="14" spans="1:9" ht="16.5" customHeight="1" x14ac:dyDescent="0.3">
      <c r="A14" s="29">
        <v>10</v>
      </c>
      <c r="B14" s="29" t="s">
        <v>328</v>
      </c>
      <c r="C14" s="29" t="s">
        <v>323</v>
      </c>
      <c r="D14" s="29" t="s">
        <v>324</v>
      </c>
      <c r="E14" s="29" t="s">
        <v>19</v>
      </c>
      <c r="F14" s="69" t="s">
        <v>271</v>
      </c>
      <c r="G14" s="29" t="s">
        <v>266</v>
      </c>
      <c r="H14" s="29">
        <v>4</v>
      </c>
      <c r="I14" s="29">
        <f>IF(H14="","",SUM($H$5:H14))</f>
        <v>40</v>
      </c>
    </row>
    <row r="15" spans="1:9" ht="16.5" customHeight="1" x14ac:dyDescent="0.3">
      <c r="A15" s="29">
        <v>11</v>
      </c>
      <c r="B15" s="29" t="s">
        <v>329</v>
      </c>
      <c r="C15" s="29" t="s">
        <v>323</v>
      </c>
      <c r="D15" s="29" t="s">
        <v>324</v>
      </c>
      <c r="E15" s="29" t="s">
        <v>19</v>
      </c>
      <c r="F15" s="69" t="s">
        <v>271</v>
      </c>
      <c r="G15" s="29" t="s">
        <v>266</v>
      </c>
      <c r="H15" s="29">
        <v>4</v>
      </c>
      <c r="I15" s="29">
        <f>IF(H15="","",SUM($H$5:H15))</f>
        <v>44</v>
      </c>
    </row>
    <row r="16" spans="1:9" ht="16.5" customHeight="1" x14ac:dyDescent="0.3">
      <c r="A16" s="66" t="s">
        <v>312</v>
      </c>
      <c r="B16" s="66" t="s">
        <v>174</v>
      </c>
      <c r="C16" s="66" t="s">
        <v>272</v>
      </c>
      <c r="D16" s="66" t="s">
        <v>313</v>
      </c>
      <c r="E16" s="66" t="s">
        <v>19</v>
      </c>
      <c r="F16" s="67" t="s">
        <v>330</v>
      </c>
      <c r="G16" s="66" t="s">
        <v>262</v>
      </c>
      <c r="H16" s="66"/>
      <c r="I16" s="66" t="str">
        <f>IF(H16="","",SUM($H$5:H16))</f>
        <v/>
      </c>
    </row>
    <row r="17" spans="1:9" ht="16.5" customHeight="1" x14ac:dyDescent="0.3">
      <c r="A17" s="29">
        <v>12</v>
      </c>
      <c r="B17" s="29" t="s">
        <v>331</v>
      </c>
      <c r="C17" s="29" t="s">
        <v>323</v>
      </c>
      <c r="D17" s="29" t="s">
        <v>324</v>
      </c>
      <c r="E17" s="29" t="s">
        <v>19</v>
      </c>
      <c r="F17" s="69" t="s">
        <v>271</v>
      </c>
      <c r="G17" s="29" t="s">
        <v>266</v>
      </c>
      <c r="H17" s="29">
        <v>4</v>
      </c>
      <c r="I17" s="29">
        <f>IF(H17="","",SUM($H$5:H17))</f>
        <v>48</v>
      </c>
    </row>
    <row r="18" spans="1:9" ht="16.5" customHeight="1" x14ac:dyDescent="0.3">
      <c r="A18" s="29">
        <v>13</v>
      </c>
      <c r="B18" s="29" t="s">
        <v>332</v>
      </c>
      <c r="C18" s="29" t="s">
        <v>323</v>
      </c>
      <c r="D18" s="29" t="s">
        <v>324</v>
      </c>
      <c r="E18" s="29" t="s">
        <v>19</v>
      </c>
      <c r="F18" s="69" t="s">
        <v>271</v>
      </c>
      <c r="G18" s="29" t="s">
        <v>266</v>
      </c>
      <c r="H18" s="29">
        <v>4</v>
      </c>
      <c r="I18" s="29">
        <f>IF(H18="","",SUM($H$5:H18))</f>
        <v>52</v>
      </c>
    </row>
    <row r="19" spans="1:9" ht="16.5" customHeight="1" x14ac:dyDescent="0.3">
      <c r="A19" s="66" t="s">
        <v>312</v>
      </c>
      <c r="B19" s="66" t="s">
        <v>181</v>
      </c>
      <c r="C19" s="66" t="s">
        <v>272</v>
      </c>
      <c r="D19" s="66" t="s">
        <v>313</v>
      </c>
      <c r="E19" s="66" t="s">
        <v>19</v>
      </c>
      <c r="F19" s="67" t="s">
        <v>333</v>
      </c>
      <c r="G19" s="66" t="s">
        <v>262</v>
      </c>
      <c r="H19" s="66"/>
      <c r="I19" s="66" t="str">
        <f>IF(H19="","",SUM($H$5:H19))</f>
        <v/>
      </c>
    </row>
    <row r="20" spans="1:9" ht="16.5" customHeight="1" x14ac:dyDescent="0.3">
      <c r="A20" s="29">
        <v>14</v>
      </c>
      <c r="B20" s="29" t="s">
        <v>334</v>
      </c>
      <c r="C20" s="29" t="s">
        <v>323</v>
      </c>
      <c r="D20" s="29" t="s">
        <v>324</v>
      </c>
      <c r="E20" s="29" t="s">
        <v>19</v>
      </c>
      <c r="F20" s="69" t="s">
        <v>271</v>
      </c>
      <c r="G20" s="29" t="s">
        <v>266</v>
      </c>
      <c r="H20" s="29">
        <v>4</v>
      </c>
      <c r="I20" s="29">
        <f>IF(H20="","",SUM($H$5:H20))</f>
        <v>56</v>
      </c>
    </row>
    <row r="21" spans="1:9" ht="16.5" customHeight="1" x14ac:dyDescent="0.3">
      <c r="A21" s="29">
        <v>15</v>
      </c>
      <c r="B21" s="29" t="s">
        <v>335</v>
      </c>
      <c r="C21" s="29" t="s">
        <v>323</v>
      </c>
      <c r="D21" s="29" t="s">
        <v>324</v>
      </c>
      <c r="E21" s="29" t="s">
        <v>19</v>
      </c>
      <c r="F21" s="69" t="s">
        <v>271</v>
      </c>
      <c r="G21" s="29" t="s">
        <v>266</v>
      </c>
      <c r="H21" s="29">
        <v>4</v>
      </c>
      <c r="I21" s="29">
        <f>IF(H21="","",SUM($H$5:H21))</f>
        <v>60</v>
      </c>
    </row>
    <row r="22" spans="1:9" ht="27.75" customHeight="1" x14ac:dyDescent="0.3">
      <c r="A22" s="29">
        <v>16</v>
      </c>
      <c r="B22" s="29" t="s">
        <v>336</v>
      </c>
      <c r="C22" s="29" t="s">
        <v>268</v>
      </c>
      <c r="D22" s="29" t="s">
        <v>260</v>
      </c>
      <c r="E22" s="29" t="s">
        <v>19</v>
      </c>
      <c r="F22" s="69" t="s">
        <v>337</v>
      </c>
      <c r="G22" s="29" t="s">
        <v>266</v>
      </c>
      <c r="H22" s="29">
        <v>4</v>
      </c>
      <c r="I22" s="29">
        <f>IF(H22="","",SUM($H$5:H22))</f>
        <v>64</v>
      </c>
    </row>
    <row r="23" spans="1:9" ht="27.75" customHeight="1" x14ac:dyDescent="0.3">
      <c r="A23" s="29">
        <v>17</v>
      </c>
      <c r="B23" s="29" t="s">
        <v>338</v>
      </c>
      <c r="C23" s="29" t="s">
        <v>323</v>
      </c>
      <c r="D23" s="29" t="s">
        <v>324</v>
      </c>
      <c r="E23" s="29" t="s">
        <v>19</v>
      </c>
      <c r="F23" s="69" t="s">
        <v>337</v>
      </c>
      <c r="G23" s="29" t="s">
        <v>266</v>
      </c>
      <c r="H23" s="29">
        <v>4</v>
      </c>
      <c r="I23" s="29">
        <f>IF(H23="","",SUM($H$5:H23))</f>
        <v>68</v>
      </c>
    </row>
    <row r="24" spans="1:9" ht="27.75" customHeight="1" x14ac:dyDescent="0.3">
      <c r="A24" s="29">
        <v>18</v>
      </c>
      <c r="B24" s="29" t="s">
        <v>196</v>
      </c>
      <c r="C24" s="29" t="s">
        <v>272</v>
      </c>
      <c r="D24" s="29" t="s">
        <v>260</v>
      </c>
      <c r="E24" s="29" t="s">
        <v>19</v>
      </c>
      <c r="F24" s="69" t="s">
        <v>337</v>
      </c>
      <c r="G24" s="29" t="s">
        <v>266</v>
      </c>
      <c r="H24" s="29">
        <v>4</v>
      </c>
      <c r="I24" s="29">
        <f>IF(H24="","",SUM($H$5:H24))</f>
        <v>72</v>
      </c>
    </row>
    <row r="25" spans="1:9" ht="27.75" customHeight="1" x14ac:dyDescent="0.3">
      <c r="A25" s="29">
        <v>19</v>
      </c>
      <c r="B25" s="29" t="s">
        <v>339</v>
      </c>
      <c r="C25" s="29" t="s">
        <v>268</v>
      </c>
      <c r="D25" s="29" t="s">
        <v>260</v>
      </c>
      <c r="E25" s="29" t="s">
        <v>19</v>
      </c>
      <c r="F25" s="69" t="s">
        <v>337</v>
      </c>
      <c r="G25" s="29" t="s">
        <v>266</v>
      </c>
      <c r="H25" s="29">
        <v>4</v>
      </c>
      <c r="I25" s="29">
        <f>IF(H25="","",SUM($H$5:H25))</f>
        <v>76</v>
      </c>
    </row>
    <row r="26" spans="1:9" ht="27.75" customHeight="1" x14ac:dyDescent="0.3">
      <c r="A26" s="29">
        <v>20</v>
      </c>
      <c r="B26" s="29" t="s">
        <v>247</v>
      </c>
      <c r="C26" s="29" t="s">
        <v>323</v>
      </c>
      <c r="D26" s="29" t="s">
        <v>324</v>
      </c>
      <c r="E26" s="29" t="s">
        <v>19</v>
      </c>
      <c r="F26" s="69" t="s">
        <v>337</v>
      </c>
      <c r="G26" s="29" t="s">
        <v>266</v>
      </c>
      <c r="H26" s="29">
        <v>4</v>
      </c>
      <c r="I26" s="29">
        <f>IF(H26="","",SUM($H$5:H26))</f>
        <v>80</v>
      </c>
    </row>
    <row r="27" spans="1:9" ht="16.5" customHeight="1" x14ac:dyDescent="0.3">
      <c r="A27" s="66" t="s">
        <v>312</v>
      </c>
      <c r="B27" s="66" t="s">
        <v>340</v>
      </c>
      <c r="C27" s="66" t="s">
        <v>323</v>
      </c>
      <c r="D27" s="66" t="s">
        <v>324</v>
      </c>
      <c r="E27" s="66" t="s">
        <v>19</v>
      </c>
      <c r="F27" s="67" t="s">
        <v>316</v>
      </c>
      <c r="G27" s="66" t="s">
        <v>266</v>
      </c>
      <c r="H27" s="66"/>
      <c r="I27" s="66" t="str">
        <f>IF(H27="","",SUM($H$5:H27))</f>
        <v/>
      </c>
    </row>
    <row r="28" spans="1:9" x14ac:dyDescent="0.3">
      <c r="A28" s="28"/>
      <c r="B28" s="28"/>
      <c r="C28" s="28"/>
      <c r="D28" s="28"/>
      <c r="E28" s="28"/>
      <c r="F28" s="68" t="s">
        <v>319</v>
      </c>
      <c r="G28" s="28"/>
      <c r="H28" s="28">
        <f>SUM(H5:H27)</f>
        <v>80</v>
      </c>
      <c r="I28" s="28"/>
    </row>
  </sheetData>
  <mergeCells count="2">
    <mergeCell ref="A1:I1"/>
    <mergeCell ref="A2:I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F3141"/>
    <pageSetUpPr fitToPage="1"/>
  </sheetPr>
  <dimension ref="A1:I20"/>
  <sheetViews>
    <sheetView showGridLines="0" zoomScaleNormal="100" workbookViewId="0"/>
  </sheetViews>
  <sheetFormatPr defaultColWidth="8.6640625" defaultRowHeight="14.4" x14ac:dyDescent="0.3"/>
  <cols>
    <col min="1" max="1" width="6" customWidth="1"/>
    <col min="2" max="2" width="14" customWidth="1"/>
    <col min="3" max="3" width="8" customWidth="1"/>
    <col min="4" max="4" width="14" customWidth="1"/>
    <col min="5" max="5" width="9" customWidth="1"/>
    <col min="6" max="6" width="34" customWidth="1"/>
    <col min="7" max="7" width="10" customWidth="1"/>
    <col min="8" max="8" width="11" customWidth="1"/>
    <col min="9" max="9" width="13" customWidth="1"/>
  </cols>
  <sheetData>
    <row r="1" spans="1:9" ht="25.5" customHeight="1" x14ac:dyDescent="0.3">
      <c r="A1" s="14" t="s">
        <v>341</v>
      </c>
      <c r="B1" s="14"/>
      <c r="C1" s="14"/>
      <c r="D1" s="14"/>
      <c r="E1" s="14"/>
      <c r="F1" s="14"/>
      <c r="G1" s="14"/>
      <c r="H1" s="14"/>
      <c r="I1" s="14"/>
    </row>
    <row r="2" spans="1:9" ht="15.75" customHeight="1" x14ac:dyDescent="0.3">
      <c r="A2" s="13" t="s">
        <v>342</v>
      </c>
      <c r="B2" s="13"/>
      <c r="C2" s="13"/>
      <c r="D2" s="13"/>
      <c r="E2" s="13"/>
      <c r="F2" s="13"/>
      <c r="G2" s="13"/>
      <c r="H2" s="13"/>
      <c r="I2" s="13"/>
    </row>
    <row r="4" spans="1:9" ht="24" customHeight="1" x14ac:dyDescent="0.3">
      <c r="A4" s="16" t="s">
        <v>252</v>
      </c>
      <c r="B4" s="16" t="s">
        <v>253</v>
      </c>
      <c r="C4" s="16" t="s">
        <v>254</v>
      </c>
      <c r="D4" s="16" t="s">
        <v>110</v>
      </c>
      <c r="E4" s="16" t="s">
        <v>5</v>
      </c>
      <c r="F4" s="16" t="s">
        <v>255</v>
      </c>
      <c r="G4" s="16" t="s">
        <v>109</v>
      </c>
      <c r="H4" s="16" t="s">
        <v>256</v>
      </c>
      <c r="I4" s="16" t="s">
        <v>257</v>
      </c>
    </row>
    <row r="5" spans="1:9" ht="16.5" customHeight="1" x14ac:dyDescent="0.3">
      <c r="A5" s="32">
        <v>1</v>
      </c>
      <c r="B5" s="32" t="s">
        <v>153</v>
      </c>
      <c r="C5" s="32" t="s">
        <v>272</v>
      </c>
      <c r="D5" s="32" t="s">
        <v>260</v>
      </c>
      <c r="E5" s="32" t="s">
        <v>23</v>
      </c>
      <c r="F5" s="70" t="s">
        <v>343</v>
      </c>
      <c r="G5" s="32" t="s">
        <v>344</v>
      </c>
      <c r="H5" s="32">
        <v>4</v>
      </c>
      <c r="I5" s="32">
        <f>IF(H5="","",SUM($H$5:H5))</f>
        <v>4</v>
      </c>
    </row>
    <row r="6" spans="1:9" ht="16.5" customHeight="1" x14ac:dyDescent="0.3">
      <c r="A6" s="32">
        <v>2</v>
      </c>
      <c r="B6" s="32" t="s">
        <v>322</v>
      </c>
      <c r="C6" s="32" t="s">
        <v>323</v>
      </c>
      <c r="D6" s="32" t="s">
        <v>324</v>
      </c>
      <c r="E6" s="32" t="s">
        <v>23</v>
      </c>
      <c r="F6" s="70" t="s">
        <v>343</v>
      </c>
      <c r="G6" s="32" t="s">
        <v>344</v>
      </c>
      <c r="H6" s="32">
        <v>4</v>
      </c>
      <c r="I6" s="32">
        <f>IF(H6="","",SUM($H$5:H6))</f>
        <v>8</v>
      </c>
    </row>
    <row r="7" spans="1:9" ht="16.5" customHeight="1" x14ac:dyDescent="0.3">
      <c r="A7" s="32">
        <v>3</v>
      </c>
      <c r="B7" s="32" t="s">
        <v>160</v>
      </c>
      <c r="C7" s="32" t="s">
        <v>272</v>
      </c>
      <c r="D7" s="32" t="s">
        <v>260</v>
      </c>
      <c r="E7" s="32" t="s">
        <v>23</v>
      </c>
      <c r="F7" s="70" t="s">
        <v>343</v>
      </c>
      <c r="G7" s="32" t="s">
        <v>344</v>
      </c>
      <c r="H7" s="32">
        <v>4</v>
      </c>
      <c r="I7" s="32">
        <f>IF(H7="","",SUM($H$5:H7))</f>
        <v>12</v>
      </c>
    </row>
    <row r="8" spans="1:9" ht="16.5" customHeight="1" x14ac:dyDescent="0.3">
      <c r="A8" s="32">
        <v>4</v>
      </c>
      <c r="B8" s="32" t="s">
        <v>325</v>
      </c>
      <c r="C8" s="32" t="s">
        <v>323</v>
      </c>
      <c r="D8" s="32" t="s">
        <v>324</v>
      </c>
      <c r="E8" s="32" t="s">
        <v>23</v>
      </c>
      <c r="F8" s="70" t="s">
        <v>343</v>
      </c>
      <c r="G8" s="32" t="s">
        <v>344</v>
      </c>
      <c r="H8" s="32">
        <v>4</v>
      </c>
      <c r="I8" s="32">
        <f>IF(H8="","",SUM($H$5:H8))</f>
        <v>16</v>
      </c>
    </row>
    <row r="9" spans="1:9" ht="16.5" customHeight="1" x14ac:dyDescent="0.3">
      <c r="A9" s="32">
        <v>5</v>
      </c>
      <c r="B9" s="32" t="s">
        <v>164</v>
      </c>
      <c r="C9" s="32" t="s">
        <v>272</v>
      </c>
      <c r="D9" s="32" t="s">
        <v>260</v>
      </c>
      <c r="E9" s="32" t="s">
        <v>23</v>
      </c>
      <c r="F9" s="70" t="s">
        <v>343</v>
      </c>
      <c r="G9" s="32" t="s">
        <v>344</v>
      </c>
      <c r="H9" s="32">
        <v>4</v>
      </c>
      <c r="I9" s="32">
        <f>IF(H9="","",SUM($H$5:H9))</f>
        <v>20</v>
      </c>
    </row>
    <row r="10" spans="1:9" ht="16.5" customHeight="1" x14ac:dyDescent="0.3">
      <c r="A10" s="32">
        <v>6</v>
      </c>
      <c r="B10" s="32" t="s">
        <v>326</v>
      </c>
      <c r="C10" s="32" t="s">
        <v>323</v>
      </c>
      <c r="D10" s="32" t="s">
        <v>324</v>
      </c>
      <c r="E10" s="32" t="s">
        <v>23</v>
      </c>
      <c r="F10" s="70" t="s">
        <v>343</v>
      </c>
      <c r="G10" s="32" t="s">
        <v>344</v>
      </c>
      <c r="H10" s="32">
        <v>4</v>
      </c>
      <c r="I10" s="32">
        <f>IF(H10="","",SUM($H$5:H10))</f>
        <v>24</v>
      </c>
    </row>
    <row r="11" spans="1:9" ht="16.5" customHeight="1" x14ac:dyDescent="0.3">
      <c r="A11" s="32">
        <v>7</v>
      </c>
      <c r="B11" s="32" t="s">
        <v>166</v>
      </c>
      <c r="C11" s="32" t="s">
        <v>272</v>
      </c>
      <c r="D11" s="32" t="s">
        <v>260</v>
      </c>
      <c r="E11" s="32" t="s">
        <v>23</v>
      </c>
      <c r="F11" s="70" t="s">
        <v>343</v>
      </c>
      <c r="G11" s="32" t="s">
        <v>344</v>
      </c>
      <c r="H11" s="32">
        <v>4</v>
      </c>
      <c r="I11" s="32">
        <f>IF(H11="","",SUM($H$5:H11))</f>
        <v>28</v>
      </c>
    </row>
    <row r="12" spans="1:9" ht="16.5" customHeight="1" x14ac:dyDescent="0.3">
      <c r="A12" s="32">
        <v>8</v>
      </c>
      <c r="B12" s="32" t="s">
        <v>327</v>
      </c>
      <c r="C12" s="32" t="s">
        <v>323</v>
      </c>
      <c r="D12" s="32" t="s">
        <v>324</v>
      </c>
      <c r="E12" s="32" t="s">
        <v>23</v>
      </c>
      <c r="F12" s="70" t="s">
        <v>343</v>
      </c>
      <c r="G12" s="32" t="s">
        <v>344</v>
      </c>
      <c r="H12" s="32">
        <v>4</v>
      </c>
      <c r="I12" s="32">
        <f>IF(H12="","",SUM($H$5:H12))</f>
        <v>32</v>
      </c>
    </row>
    <row r="13" spans="1:9" ht="16.5" customHeight="1" x14ac:dyDescent="0.3">
      <c r="A13" s="32">
        <v>9</v>
      </c>
      <c r="B13" s="32" t="s">
        <v>168</v>
      </c>
      <c r="C13" s="32" t="s">
        <v>272</v>
      </c>
      <c r="D13" s="32" t="s">
        <v>260</v>
      </c>
      <c r="E13" s="32" t="s">
        <v>23</v>
      </c>
      <c r="F13" s="70" t="s">
        <v>343</v>
      </c>
      <c r="G13" s="32" t="s">
        <v>344</v>
      </c>
      <c r="H13" s="32">
        <v>4</v>
      </c>
      <c r="I13" s="32">
        <f>IF(H13="","",SUM($H$5:H13))</f>
        <v>36</v>
      </c>
    </row>
    <row r="14" spans="1:9" ht="16.5" customHeight="1" x14ac:dyDescent="0.3">
      <c r="A14" s="32">
        <v>10</v>
      </c>
      <c r="B14" s="32" t="s">
        <v>328</v>
      </c>
      <c r="C14" s="32" t="s">
        <v>323</v>
      </c>
      <c r="D14" s="32" t="s">
        <v>324</v>
      </c>
      <c r="E14" s="32" t="s">
        <v>23</v>
      </c>
      <c r="F14" s="70" t="s">
        <v>343</v>
      </c>
      <c r="G14" s="32" t="s">
        <v>344</v>
      </c>
      <c r="H14" s="32">
        <v>4</v>
      </c>
      <c r="I14" s="32">
        <f>IF(H14="","",SUM($H$5:H14))</f>
        <v>40</v>
      </c>
    </row>
    <row r="15" spans="1:9" ht="16.5" customHeight="1" x14ac:dyDescent="0.3">
      <c r="A15" s="32">
        <v>11</v>
      </c>
      <c r="B15" s="32" t="s">
        <v>170</v>
      </c>
      <c r="C15" s="32" t="s">
        <v>272</v>
      </c>
      <c r="D15" s="32" t="s">
        <v>260</v>
      </c>
      <c r="E15" s="32" t="s">
        <v>23</v>
      </c>
      <c r="F15" s="70" t="s">
        <v>343</v>
      </c>
      <c r="G15" s="32" t="s">
        <v>344</v>
      </c>
      <c r="H15" s="32">
        <v>4</v>
      </c>
      <c r="I15" s="32">
        <f>IF(H15="","",SUM($H$5:H15))</f>
        <v>44</v>
      </c>
    </row>
    <row r="16" spans="1:9" ht="16.5" customHeight="1" x14ac:dyDescent="0.3">
      <c r="A16" s="32">
        <v>12</v>
      </c>
      <c r="B16" s="32" t="s">
        <v>329</v>
      </c>
      <c r="C16" s="32" t="s">
        <v>323</v>
      </c>
      <c r="D16" s="32" t="s">
        <v>324</v>
      </c>
      <c r="E16" s="32" t="s">
        <v>23</v>
      </c>
      <c r="F16" s="70" t="s">
        <v>343</v>
      </c>
      <c r="G16" s="32" t="s">
        <v>344</v>
      </c>
      <c r="H16" s="32">
        <v>4</v>
      </c>
      <c r="I16" s="32">
        <f>IF(H16="","",SUM($H$5:H16))</f>
        <v>48</v>
      </c>
    </row>
    <row r="17" spans="1:9" ht="27.75" customHeight="1" x14ac:dyDescent="0.3">
      <c r="A17" s="32">
        <v>13</v>
      </c>
      <c r="B17" s="32" t="s">
        <v>174</v>
      </c>
      <c r="C17" s="32" t="s">
        <v>272</v>
      </c>
      <c r="D17" s="32" t="s">
        <v>313</v>
      </c>
      <c r="E17" s="32" t="s">
        <v>23</v>
      </c>
      <c r="F17" s="70" t="s">
        <v>345</v>
      </c>
      <c r="G17" s="32" t="s">
        <v>344</v>
      </c>
      <c r="H17" s="32">
        <v>2</v>
      </c>
      <c r="I17" s="32">
        <f>IF(H17="","",SUM($H$5:H17))</f>
        <v>50</v>
      </c>
    </row>
    <row r="18" spans="1:9" ht="16.5" customHeight="1" x14ac:dyDescent="0.3">
      <c r="A18" s="66" t="s">
        <v>312</v>
      </c>
      <c r="B18" s="66" t="s">
        <v>178</v>
      </c>
      <c r="C18" s="66" t="s">
        <v>272</v>
      </c>
      <c r="D18" s="66" t="s">
        <v>313</v>
      </c>
      <c r="E18" s="66" t="s">
        <v>23</v>
      </c>
      <c r="F18" s="67" t="s">
        <v>346</v>
      </c>
      <c r="G18" s="66" t="s">
        <v>344</v>
      </c>
      <c r="H18" s="66"/>
      <c r="I18" s="66" t="str">
        <f>IF(H18="","",SUM($H$5:H18))</f>
        <v/>
      </c>
    </row>
    <row r="19" spans="1:9" ht="16.5" customHeight="1" x14ac:dyDescent="0.3">
      <c r="A19" s="66" t="s">
        <v>312</v>
      </c>
      <c r="B19" s="66" t="s">
        <v>181</v>
      </c>
      <c r="C19" s="66" t="s">
        <v>272</v>
      </c>
      <c r="D19" s="66" t="s">
        <v>313</v>
      </c>
      <c r="E19" s="66" t="s">
        <v>23</v>
      </c>
      <c r="F19" s="67" t="s">
        <v>347</v>
      </c>
      <c r="G19" s="66" t="s">
        <v>344</v>
      </c>
      <c r="H19" s="66"/>
      <c r="I19" s="66" t="str">
        <f>IF(H19="","",SUM($H$5:H19))</f>
        <v/>
      </c>
    </row>
    <row r="20" spans="1:9" x14ac:dyDescent="0.3">
      <c r="A20" s="28"/>
      <c r="B20" s="28"/>
      <c r="C20" s="28"/>
      <c r="D20" s="28"/>
      <c r="E20" s="28"/>
      <c r="F20" s="68" t="s">
        <v>319</v>
      </c>
      <c r="G20" s="28"/>
      <c r="H20" s="28">
        <f>SUM(H5:H19)</f>
        <v>50</v>
      </c>
      <c r="I20" s="28"/>
    </row>
  </sheetData>
  <mergeCells count="2">
    <mergeCell ref="A1:I1"/>
    <mergeCell ref="A2:I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F3141"/>
    <pageSetUpPr fitToPage="1"/>
  </sheetPr>
  <dimension ref="A1:I63"/>
  <sheetViews>
    <sheetView showGridLines="0" zoomScaleNormal="100" workbookViewId="0"/>
  </sheetViews>
  <sheetFormatPr defaultColWidth="8.6640625" defaultRowHeight="14.4" x14ac:dyDescent="0.3"/>
  <cols>
    <col min="1" max="1" width="6" customWidth="1"/>
    <col min="2" max="2" width="14" customWidth="1"/>
    <col min="3" max="3" width="8" customWidth="1"/>
    <col min="4" max="4" width="14" customWidth="1"/>
    <col min="5" max="5" width="9" customWidth="1"/>
    <col min="6" max="6" width="34" customWidth="1"/>
    <col min="7" max="7" width="10" customWidth="1"/>
    <col min="8" max="8" width="11" customWidth="1"/>
    <col min="9" max="9" width="13" customWidth="1"/>
  </cols>
  <sheetData>
    <row r="1" spans="1:9" ht="25.5" customHeight="1" x14ac:dyDescent="0.3">
      <c r="A1" s="14" t="s">
        <v>348</v>
      </c>
      <c r="B1" s="14"/>
      <c r="C1" s="14"/>
      <c r="D1" s="14"/>
      <c r="E1" s="14"/>
      <c r="F1" s="14"/>
      <c r="G1" s="14"/>
      <c r="H1" s="14"/>
      <c r="I1" s="14"/>
    </row>
    <row r="2" spans="1:9" ht="15.75" customHeight="1" x14ac:dyDescent="0.3">
      <c r="A2" s="13" t="s">
        <v>349</v>
      </c>
      <c r="B2" s="13"/>
      <c r="C2" s="13"/>
      <c r="D2" s="13"/>
      <c r="E2" s="13"/>
      <c r="F2" s="13"/>
      <c r="G2" s="13"/>
      <c r="H2" s="13"/>
      <c r="I2" s="13"/>
    </row>
    <row r="4" spans="1:9" ht="24" customHeight="1" x14ac:dyDescent="0.3">
      <c r="A4" s="16" t="s">
        <v>252</v>
      </c>
      <c r="B4" s="16" t="s">
        <v>253</v>
      </c>
      <c r="C4" s="16" t="s">
        <v>254</v>
      </c>
      <c r="D4" s="16" t="s">
        <v>110</v>
      </c>
      <c r="E4" s="16" t="s">
        <v>5</v>
      </c>
      <c r="F4" s="16" t="s">
        <v>255</v>
      </c>
      <c r="G4" s="16" t="s">
        <v>109</v>
      </c>
      <c r="H4" s="16" t="s">
        <v>256</v>
      </c>
      <c r="I4" s="16" t="s">
        <v>257</v>
      </c>
    </row>
    <row r="5" spans="1:9" ht="16.5" customHeight="1" x14ac:dyDescent="0.3">
      <c r="A5" s="33">
        <v>1</v>
      </c>
      <c r="B5" s="33" t="s">
        <v>350</v>
      </c>
      <c r="C5" s="33" t="s">
        <v>259</v>
      </c>
      <c r="D5" s="33" t="s">
        <v>260</v>
      </c>
      <c r="E5" s="33" t="s">
        <v>27</v>
      </c>
      <c r="F5" s="71" t="s">
        <v>343</v>
      </c>
      <c r="G5" s="33" t="s">
        <v>344</v>
      </c>
      <c r="H5" s="33">
        <v>4</v>
      </c>
      <c r="I5" s="33">
        <f>IF(H5="","",SUM($H$5:H5))</f>
        <v>4</v>
      </c>
    </row>
    <row r="6" spans="1:9" ht="16.5" customHeight="1" x14ac:dyDescent="0.3">
      <c r="A6" s="34">
        <v>2</v>
      </c>
      <c r="B6" s="34" t="s">
        <v>351</v>
      </c>
      <c r="C6" s="34" t="s">
        <v>264</v>
      </c>
      <c r="D6" s="34" t="s">
        <v>260</v>
      </c>
      <c r="E6" s="34" t="s">
        <v>30</v>
      </c>
      <c r="F6" s="72" t="s">
        <v>343</v>
      </c>
      <c r="G6" s="34" t="s">
        <v>344</v>
      </c>
      <c r="H6" s="34">
        <v>4</v>
      </c>
      <c r="I6" s="34">
        <f>IF(H6="","",SUM($H$5:H6))</f>
        <v>8</v>
      </c>
    </row>
    <row r="7" spans="1:9" ht="16.5" customHeight="1" x14ac:dyDescent="0.3">
      <c r="A7" s="33">
        <v>3</v>
      </c>
      <c r="B7" s="33" t="s">
        <v>352</v>
      </c>
      <c r="C7" s="33" t="s">
        <v>268</v>
      </c>
      <c r="D7" s="33" t="s">
        <v>260</v>
      </c>
      <c r="E7" s="33" t="s">
        <v>27</v>
      </c>
      <c r="F7" s="71" t="s">
        <v>343</v>
      </c>
      <c r="G7" s="33" t="s">
        <v>344</v>
      </c>
      <c r="H7" s="33">
        <v>4</v>
      </c>
      <c r="I7" s="33">
        <f>IF(H7="","",SUM($H$5:H7))</f>
        <v>12</v>
      </c>
    </row>
    <row r="8" spans="1:9" ht="16.5" customHeight="1" x14ac:dyDescent="0.3">
      <c r="A8" s="34">
        <v>4</v>
      </c>
      <c r="B8" s="34" t="s">
        <v>353</v>
      </c>
      <c r="C8" s="34" t="s">
        <v>270</v>
      </c>
      <c r="D8" s="34" t="s">
        <v>260</v>
      </c>
      <c r="E8" s="34" t="s">
        <v>30</v>
      </c>
      <c r="F8" s="72" t="s">
        <v>343</v>
      </c>
      <c r="G8" s="34" t="s">
        <v>344</v>
      </c>
      <c r="H8" s="34">
        <v>4</v>
      </c>
      <c r="I8" s="34">
        <f>IF(H8="","",SUM($H$5:H8))</f>
        <v>16</v>
      </c>
    </row>
    <row r="9" spans="1:9" ht="16.5" customHeight="1" x14ac:dyDescent="0.3">
      <c r="A9" s="33">
        <v>5</v>
      </c>
      <c r="B9" s="33" t="s">
        <v>258</v>
      </c>
      <c r="C9" s="33" t="s">
        <v>259</v>
      </c>
      <c r="D9" s="33" t="s">
        <v>260</v>
      </c>
      <c r="E9" s="33" t="s">
        <v>27</v>
      </c>
      <c r="F9" s="71" t="s">
        <v>343</v>
      </c>
      <c r="G9" s="33" t="s">
        <v>344</v>
      </c>
      <c r="H9" s="33">
        <v>4</v>
      </c>
      <c r="I9" s="33">
        <f>IF(H9="","",SUM($H$5:H9))</f>
        <v>20</v>
      </c>
    </row>
    <row r="10" spans="1:9" ht="16.5" customHeight="1" x14ac:dyDescent="0.3">
      <c r="A10" s="34">
        <v>6</v>
      </c>
      <c r="B10" s="34" t="s">
        <v>263</v>
      </c>
      <c r="C10" s="34" t="s">
        <v>264</v>
      </c>
      <c r="D10" s="34" t="s">
        <v>260</v>
      </c>
      <c r="E10" s="34" t="s">
        <v>30</v>
      </c>
      <c r="F10" s="72" t="s">
        <v>343</v>
      </c>
      <c r="G10" s="34" t="s">
        <v>344</v>
      </c>
      <c r="H10" s="34">
        <v>4</v>
      </c>
      <c r="I10" s="34">
        <f>IF(H10="","",SUM($H$5:H10))</f>
        <v>24</v>
      </c>
    </row>
    <row r="11" spans="1:9" ht="16.5" customHeight="1" x14ac:dyDescent="0.3">
      <c r="A11" s="33">
        <v>7</v>
      </c>
      <c r="B11" s="33" t="s">
        <v>267</v>
      </c>
      <c r="C11" s="33" t="s">
        <v>268</v>
      </c>
      <c r="D11" s="33" t="s">
        <v>260</v>
      </c>
      <c r="E11" s="33" t="s">
        <v>27</v>
      </c>
      <c r="F11" s="71" t="s">
        <v>343</v>
      </c>
      <c r="G11" s="33" t="s">
        <v>344</v>
      </c>
      <c r="H11" s="33">
        <v>4</v>
      </c>
      <c r="I11" s="33">
        <f>IF(H11="","",SUM($H$5:H11))</f>
        <v>28</v>
      </c>
    </row>
    <row r="12" spans="1:9" ht="16.5" customHeight="1" x14ac:dyDescent="0.3">
      <c r="A12" s="34">
        <v>8</v>
      </c>
      <c r="B12" s="34" t="s">
        <v>269</v>
      </c>
      <c r="C12" s="34" t="s">
        <v>270</v>
      </c>
      <c r="D12" s="34" t="s">
        <v>260</v>
      </c>
      <c r="E12" s="34" t="s">
        <v>30</v>
      </c>
      <c r="F12" s="72" t="s">
        <v>343</v>
      </c>
      <c r="G12" s="34" t="s">
        <v>344</v>
      </c>
      <c r="H12" s="34">
        <v>4</v>
      </c>
      <c r="I12" s="34">
        <f>IF(H12="","",SUM($H$5:H12))</f>
        <v>32</v>
      </c>
    </row>
    <row r="13" spans="1:9" ht="16.5" customHeight="1" x14ac:dyDescent="0.3">
      <c r="A13" s="33">
        <v>9</v>
      </c>
      <c r="B13" s="33" t="s">
        <v>273</v>
      </c>
      <c r="C13" s="33" t="s">
        <v>259</v>
      </c>
      <c r="D13" s="33" t="s">
        <v>260</v>
      </c>
      <c r="E13" s="33" t="s">
        <v>27</v>
      </c>
      <c r="F13" s="71" t="s">
        <v>343</v>
      </c>
      <c r="G13" s="33" t="s">
        <v>344</v>
      </c>
      <c r="H13" s="33">
        <v>4</v>
      </c>
      <c r="I13" s="33">
        <f>IF(H13="","",SUM($H$5:H13))</f>
        <v>36</v>
      </c>
    </row>
    <row r="14" spans="1:9" ht="16.5" customHeight="1" x14ac:dyDescent="0.3">
      <c r="A14" s="34">
        <v>10</v>
      </c>
      <c r="B14" s="34" t="s">
        <v>274</v>
      </c>
      <c r="C14" s="34" t="s">
        <v>264</v>
      </c>
      <c r="D14" s="34" t="s">
        <v>260</v>
      </c>
      <c r="E14" s="34" t="s">
        <v>30</v>
      </c>
      <c r="F14" s="72" t="s">
        <v>343</v>
      </c>
      <c r="G14" s="34" t="s">
        <v>344</v>
      </c>
      <c r="H14" s="34">
        <v>4</v>
      </c>
      <c r="I14" s="34">
        <f>IF(H14="","",SUM($H$5:H14))</f>
        <v>40</v>
      </c>
    </row>
    <row r="15" spans="1:9" ht="16.5" customHeight="1" x14ac:dyDescent="0.3">
      <c r="A15" s="33">
        <v>11</v>
      </c>
      <c r="B15" s="33" t="s">
        <v>275</v>
      </c>
      <c r="C15" s="33" t="s">
        <v>268</v>
      </c>
      <c r="D15" s="33" t="s">
        <v>260</v>
      </c>
      <c r="E15" s="33" t="s">
        <v>27</v>
      </c>
      <c r="F15" s="71" t="s">
        <v>343</v>
      </c>
      <c r="G15" s="33" t="s">
        <v>344</v>
      </c>
      <c r="H15" s="33">
        <v>4</v>
      </c>
      <c r="I15" s="33">
        <f>IF(H15="","",SUM($H$5:H15))</f>
        <v>44</v>
      </c>
    </row>
    <row r="16" spans="1:9" ht="16.5" customHeight="1" x14ac:dyDescent="0.3">
      <c r="A16" s="34">
        <v>12</v>
      </c>
      <c r="B16" s="34" t="s">
        <v>276</v>
      </c>
      <c r="C16" s="34" t="s">
        <v>270</v>
      </c>
      <c r="D16" s="34" t="s">
        <v>260</v>
      </c>
      <c r="E16" s="34" t="s">
        <v>30</v>
      </c>
      <c r="F16" s="72" t="s">
        <v>343</v>
      </c>
      <c r="G16" s="34" t="s">
        <v>344</v>
      </c>
      <c r="H16" s="34">
        <v>4</v>
      </c>
      <c r="I16" s="34">
        <f>IF(H16="","",SUM($H$5:H16))</f>
        <v>48</v>
      </c>
    </row>
    <row r="17" spans="1:9" ht="16.5" customHeight="1" x14ac:dyDescent="0.3">
      <c r="A17" s="33">
        <v>13</v>
      </c>
      <c r="B17" s="33" t="s">
        <v>277</v>
      </c>
      <c r="C17" s="33" t="s">
        <v>259</v>
      </c>
      <c r="D17" s="33" t="s">
        <v>260</v>
      </c>
      <c r="E17" s="33" t="s">
        <v>27</v>
      </c>
      <c r="F17" s="71" t="s">
        <v>343</v>
      </c>
      <c r="G17" s="33" t="s">
        <v>344</v>
      </c>
      <c r="H17" s="33">
        <v>4</v>
      </c>
      <c r="I17" s="33">
        <f>IF(H17="","",SUM($H$5:H17))</f>
        <v>52</v>
      </c>
    </row>
    <row r="18" spans="1:9" ht="16.5" customHeight="1" x14ac:dyDescent="0.3">
      <c r="A18" s="34">
        <v>14</v>
      </c>
      <c r="B18" s="34" t="s">
        <v>279</v>
      </c>
      <c r="C18" s="34" t="s">
        <v>264</v>
      </c>
      <c r="D18" s="34" t="s">
        <v>260</v>
      </c>
      <c r="E18" s="34" t="s">
        <v>30</v>
      </c>
      <c r="F18" s="72" t="s">
        <v>343</v>
      </c>
      <c r="G18" s="34" t="s">
        <v>344</v>
      </c>
      <c r="H18" s="34">
        <v>4</v>
      </c>
      <c r="I18" s="34">
        <f>IF(H18="","",SUM($H$5:H18))</f>
        <v>56</v>
      </c>
    </row>
    <row r="19" spans="1:9" ht="16.5" customHeight="1" x14ac:dyDescent="0.3">
      <c r="A19" s="33">
        <v>15</v>
      </c>
      <c r="B19" s="33" t="s">
        <v>280</v>
      </c>
      <c r="C19" s="33" t="s">
        <v>268</v>
      </c>
      <c r="D19" s="33" t="s">
        <v>260</v>
      </c>
      <c r="E19" s="33" t="s">
        <v>27</v>
      </c>
      <c r="F19" s="71" t="s">
        <v>343</v>
      </c>
      <c r="G19" s="33" t="s">
        <v>344</v>
      </c>
      <c r="H19" s="33">
        <v>4</v>
      </c>
      <c r="I19" s="33">
        <f>IF(H19="","",SUM($H$5:H19))</f>
        <v>60</v>
      </c>
    </row>
    <row r="20" spans="1:9" ht="16.5" customHeight="1" x14ac:dyDescent="0.3">
      <c r="A20" s="34">
        <v>16</v>
      </c>
      <c r="B20" s="34" t="s">
        <v>281</v>
      </c>
      <c r="C20" s="34" t="s">
        <v>270</v>
      </c>
      <c r="D20" s="34" t="s">
        <v>260</v>
      </c>
      <c r="E20" s="34" t="s">
        <v>30</v>
      </c>
      <c r="F20" s="72" t="s">
        <v>343</v>
      </c>
      <c r="G20" s="34" t="s">
        <v>344</v>
      </c>
      <c r="H20" s="34">
        <v>4</v>
      </c>
      <c r="I20" s="34">
        <f>IF(H20="","",SUM($H$5:H20))</f>
        <v>64</v>
      </c>
    </row>
    <row r="21" spans="1:9" ht="16.5" customHeight="1" x14ac:dyDescent="0.3">
      <c r="A21" s="33">
        <v>17</v>
      </c>
      <c r="B21" s="33" t="s">
        <v>282</v>
      </c>
      <c r="C21" s="33" t="s">
        <v>259</v>
      </c>
      <c r="D21" s="33" t="s">
        <v>260</v>
      </c>
      <c r="E21" s="33" t="s">
        <v>27</v>
      </c>
      <c r="F21" s="71" t="s">
        <v>343</v>
      </c>
      <c r="G21" s="33" t="s">
        <v>344</v>
      </c>
      <c r="H21" s="33">
        <v>4</v>
      </c>
      <c r="I21" s="33">
        <f>IF(H21="","",SUM($H$5:H21))</f>
        <v>68</v>
      </c>
    </row>
    <row r="22" spans="1:9" ht="16.5" customHeight="1" x14ac:dyDescent="0.3">
      <c r="A22" s="34">
        <v>18</v>
      </c>
      <c r="B22" s="34" t="s">
        <v>283</v>
      </c>
      <c r="C22" s="34" t="s">
        <v>264</v>
      </c>
      <c r="D22" s="34" t="s">
        <v>260</v>
      </c>
      <c r="E22" s="34" t="s">
        <v>30</v>
      </c>
      <c r="F22" s="72" t="s">
        <v>343</v>
      </c>
      <c r="G22" s="34" t="s">
        <v>344</v>
      </c>
      <c r="H22" s="34">
        <v>4</v>
      </c>
      <c r="I22" s="34">
        <f>IF(H22="","",SUM($H$5:H22))</f>
        <v>72</v>
      </c>
    </row>
    <row r="23" spans="1:9" ht="16.5" customHeight="1" x14ac:dyDescent="0.3">
      <c r="A23" s="33">
        <v>19</v>
      </c>
      <c r="B23" s="33" t="s">
        <v>284</v>
      </c>
      <c r="C23" s="33" t="s">
        <v>268</v>
      </c>
      <c r="D23" s="33" t="s">
        <v>260</v>
      </c>
      <c r="E23" s="33" t="s">
        <v>27</v>
      </c>
      <c r="F23" s="71" t="s">
        <v>343</v>
      </c>
      <c r="G23" s="33" t="s">
        <v>344</v>
      </c>
      <c r="H23" s="33">
        <v>4</v>
      </c>
      <c r="I23" s="33">
        <f>IF(H23="","",SUM($H$5:H23))</f>
        <v>76</v>
      </c>
    </row>
    <row r="24" spans="1:9" ht="16.5" customHeight="1" x14ac:dyDescent="0.3">
      <c r="A24" s="34">
        <v>20</v>
      </c>
      <c r="B24" s="34" t="s">
        <v>285</v>
      </c>
      <c r="C24" s="34" t="s">
        <v>270</v>
      </c>
      <c r="D24" s="34" t="s">
        <v>260</v>
      </c>
      <c r="E24" s="34" t="s">
        <v>30</v>
      </c>
      <c r="F24" s="72" t="s">
        <v>343</v>
      </c>
      <c r="G24" s="34" t="s">
        <v>344</v>
      </c>
      <c r="H24" s="34">
        <v>4</v>
      </c>
      <c r="I24" s="34">
        <f>IF(H24="","",SUM($H$5:H24))</f>
        <v>80</v>
      </c>
    </row>
    <row r="25" spans="1:9" ht="16.5" customHeight="1" x14ac:dyDescent="0.3">
      <c r="A25" s="33">
        <v>21</v>
      </c>
      <c r="B25" s="33" t="s">
        <v>286</v>
      </c>
      <c r="C25" s="33" t="s">
        <v>259</v>
      </c>
      <c r="D25" s="33" t="s">
        <v>260</v>
      </c>
      <c r="E25" s="33" t="s">
        <v>27</v>
      </c>
      <c r="F25" s="71" t="s">
        <v>343</v>
      </c>
      <c r="G25" s="33" t="s">
        <v>344</v>
      </c>
      <c r="H25" s="33">
        <v>4</v>
      </c>
      <c r="I25" s="33">
        <f>IF(H25="","",SUM($H$5:H25))</f>
        <v>84</v>
      </c>
    </row>
    <row r="26" spans="1:9" ht="16.5" customHeight="1" x14ac:dyDescent="0.3">
      <c r="A26" s="34">
        <v>22</v>
      </c>
      <c r="B26" s="34" t="s">
        <v>288</v>
      </c>
      <c r="C26" s="34" t="s">
        <v>264</v>
      </c>
      <c r="D26" s="34" t="s">
        <v>260</v>
      </c>
      <c r="E26" s="34" t="s">
        <v>30</v>
      </c>
      <c r="F26" s="72" t="s">
        <v>343</v>
      </c>
      <c r="G26" s="34" t="s">
        <v>344</v>
      </c>
      <c r="H26" s="34">
        <v>4</v>
      </c>
      <c r="I26" s="34">
        <f>IF(H26="","",SUM($H$5:H26))</f>
        <v>88</v>
      </c>
    </row>
    <row r="27" spans="1:9" ht="16.5" customHeight="1" x14ac:dyDescent="0.3">
      <c r="A27" s="33">
        <v>23</v>
      </c>
      <c r="B27" s="33" t="s">
        <v>289</v>
      </c>
      <c r="C27" s="33" t="s">
        <v>268</v>
      </c>
      <c r="D27" s="33" t="s">
        <v>260</v>
      </c>
      <c r="E27" s="33" t="s">
        <v>27</v>
      </c>
      <c r="F27" s="71" t="s">
        <v>343</v>
      </c>
      <c r="G27" s="33" t="s">
        <v>344</v>
      </c>
      <c r="H27" s="33">
        <v>4</v>
      </c>
      <c r="I27" s="33">
        <f>IF(H27="","",SUM($H$5:H27))</f>
        <v>92</v>
      </c>
    </row>
    <row r="28" spans="1:9" ht="16.5" customHeight="1" x14ac:dyDescent="0.3">
      <c r="A28" s="34">
        <v>24</v>
      </c>
      <c r="B28" s="34" t="s">
        <v>290</v>
      </c>
      <c r="C28" s="34" t="s">
        <v>270</v>
      </c>
      <c r="D28" s="34" t="s">
        <v>260</v>
      </c>
      <c r="E28" s="34" t="s">
        <v>30</v>
      </c>
      <c r="F28" s="72" t="s">
        <v>343</v>
      </c>
      <c r="G28" s="34" t="s">
        <v>344</v>
      </c>
      <c r="H28" s="34">
        <v>4</v>
      </c>
      <c r="I28" s="34">
        <f>IF(H28="","",SUM($H$5:H28))</f>
        <v>96</v>
      </c>
    </row>
    <row r="29" spans="1:9" ht="16.5" customHeight="1" x14ac:dyDescent="0.3">
      <c r="A29" s="33">
        <v>25</v>
      </c>
      <c r="B29" s="33" t="s">
        <v>291</v>
      </c>
      <c r="C29" s="33" t="s">
        <v>259</v>
      </c>
      <c r="D29" s="33" t="s">
        <v>260</v>
      </c>
      <c r="E29" s="33" t="s">
        <v>27</v>
      </c>
      <c r="F29" s="71" t="s">
        <v>343</v>
      </c>
      <c r="G29" s="33" t="s">
        <v>344</v>
      </c>
      <c r="H29" s="33">
        <v>4</v>
      </c>
      <c r="I29" s="33">
        <f>IF(H29="","",SUM($H$5:H29))</f>
        <v>100</v>
      </c>
    </row>
    <row r="30" spans="1:9" ht="16.5" customHeight="1" x14ac:dyDescent="0.3">
      <c r="A30" s="33">
        <v>26</v>
      </c>
      <c r="B30" s="33" t="s">
        <v>292</v>
      </c>
      <c r="C30" s="33" t="s">
        <v>268</v>
      </c>
      <c r="D30" s="33" t="s">
        <v>260</v>
      </c>
      <c r="E30" s="33" t="s">
        <v>27</v>
      </c>
      <c r="F30" s="71" t="s">
        <v>343</v>
      </c>
      <c r="G30" s="33" t="s">
        <v>344</v>
      </c>
      <c r="H30" s="33">
        <v>4</v>
      </c>
      <c r="I30" s="33">
        <f>IF(H30="","",SUM($H$5:H30))</f>
        <v>104</v>
      </c>
    </row>
    <row r="31" spans="1:9" ht="16.5" customHeight="1" x14ac:dyDescent="0.3">
      <c r="A31" s="34">
        <v>27</v>
      </c>
      <c r="B31" s="34" t="s">
        <v>293</v>
      </c>
      <c r="C31" s="34" t="s">
        <v>270</v>
      </c>
      <c r="D31" s="34" t="s">
        <v>260</v>
      </c>
      <c r="E31" s="34" t="s">
        <v>30</v>
      </c>
      <c r="F31" s="72" t="s">
        <v>343</v>
      </c>
      <c r="G31" s="34" t="s">
        <v>344</v>
      </c>
      <c r="H31" s="34">
        <v>4</v>
      </c>
      <c r="I31" s="34">
        <f>IF(H31="","",SUM($H$5:H31))</f>
        <v>108</v>
      </c>
    </row>
    <row r="32" spans="1:9" ht="16.5" customHeight="1" x14ac:dyDescent="0.3">
      <c r="A32" s="33">
        <v>28</v>
      </c>
      <c r="B32" s="33" t="s">
        <v>294</v>
      </c>
      <c r="C32" s="33" t="s">
        <v>259</v>
      </c>
      <c r="D32" s="33" t="s">
        <v>260</v>
      </c>
      <c r="E32" s="33" t="s">
        <v>27</v>
      </c>
      <c r="F32" s="71" t="s">
        <v>343</v>
      </c>
      <c r="G32" s="33" t="s">
        <v>344</v>
      </c>
      <c r="H32" s="33">
        <v>4</v>
      </c>
      <c r="I32" s="33">
        <f>IF(H32="","",SUM($H$5:H32))</f>
        <v>112</v>
      </c>
    </row>
    <row r="33" spans="1:9" ht="16.5" customHeight="1" x14ac:dyDescent="0.3">
      <c r="A33" s="34">
        <v>29</v>
      </c>
      <c r="B33" s="34" t="s">
        <v>296</v>
      </c>
      <c r="C33" s="34" t="s">
        <v>264</v>
      </c>
      <c r="D33" s="34" t="s">
        <v>260</v>
      </c>
      <c r="E33" s="34" t="s">
        <v>30</v>
      </c>
      <c r="F33" s="72" t="s">
        <v>343</v>
      </c>
      <c r="G33" s="34" t="s">
        <v>344</v>
      </c>
      <c r="H33" s="34">
        <v>4</v>
      </c>
      <c r="I33" s="34">
        <f>IF(H33="","",SUM($H$5:H33))</f>
        <v>116</v>
      </c>
    </row>
    <row r="34" spans="1:9" ht="16.5" customHeight="1" x14ac:dyDescent="0.3">
      <c r="A34" s="33">
        <v>30</v>
      </c>
      <c r="B34" s="33" t="s">
        <v>297</v>
      </c>
      <c r="C34" s="33" t="s">
        <v>268</v>
      </c>
      <c r="D34" s="33" t="s">
        <v>260</v>
      </c>
      <c r="E34" s="33" t="s">
        <v>27</v>
      </c>
      <c r="F34" s="71" t="s">
        <v>343</v>
      </c>
      <c r="G34" s="33" t="s">
        <v>344</v>
      </c>
      <c r="H34" s="33">
        <v>4</v>
      </c>
      <c r="I34" s="33">
        <f>IF(H34="","",SUM($H$5:H34))</f>
        <v>120</v>
      </c>
    </row>
    <row r="35" spans="1:9" ht="16.5" customHeight="1" x14ac:dyDescent="0.3">
      <c r="A35" s="34">
        <v>31</v>
      </c>
      <c r="B35" s="34" t="s">
        <v>298</v>
      </c>
      <c r="C35" s="34" t="s">
        <v>270</v>
      </c>
      <c r="D35" s="34" t="s">
        <v>260</v>
      </c>
      <c r="E35" s="34" t="s">
        <v>30</v>
      </c>
      <c r="F35" s="72" t="s">
        <v>343</v>
      </c>
      <c r="G35" s="34" t="s">
        <v>344</v>
      </c>
      <c r="H35" s="34">
        <v>4</v>
      </c>
      <c r="I35" s="34">
        <f>IF(H35="","",SUM($H$5:H35))</f>
        <v>124</v>
      </c>
    </row>
    <row r="36" spans="1:9" ht="16.5" customHeight="1" x14ac:dyDescent="0.3">
      <c r="A36" s="33">
        <v>32</v>
      </c>
      <c r="B36" s="33" t="s">
        <v>299</v>
      </c>
      <c r="C36" s="33" t="s">
        <v>259</v>
      </c>
      <c r="D36" s="33" t="s">
        <v>260</v>
      </c>
      <c r="E36" s="33" t="s">
        <v>27</v>
      </c>
      <c r="F36" s="71" t="s">
        <v>343</v>
      </c>
      <c r="G36" s="33" t="s">
        <v>344</v>
      </c>
      <c r="H36" s="33">
        <v>4</v>
      </c>
      <c r="I36" s="33">
        <f>IF(H36="","",SUM($H$5:H36))</f>
        <v>128</v>
      </c>
    </row>
    <row r="37" spans="1:9" ht="16.5" customHeight="1" x14ac:dyDescent="0.3">
      <c r="A37" s="34">
        <v>33</v>
      </c>
      <c r="B37" s="34" t="s">
        <v>300</v>
      </c>
      <c r="C37" s="34" t="s">
        <v>264</v>
      </c>
      <c r="D37" s="34" t="s">
        <v>260</v>
      </c>
      <c r="E37" s="34" t="s">
        <v>30</v>
      </c>
      <c r="F37" s="72" t="s">
        <v>343</v>
      </c>
      <c r="G37" s="34" t="s">
        <v>344</v>
      </c>
      <c r="H37" s="34">
        <v>4</v>
      </c>
      <c r="I37" s="34">
        <f>IF(H37="","",SUM($H$5:H37))</f>
        <v>132</v>
      </c>
    </row>
    <row r="38" spans="1:9" ht="16.5" customHeight="1" x14ac:dyDescent="0.3">
      <c r="A38" s="33">
        <v>34</v>
      </c>
      <c r="B38" s="33" t="s">
        <v>301</v>
      </c>
      <c r="C38" s="33" t="s">
        <v>268</v>
      </c>
      <c r="D38" s="33" t="s">
        <v>260</v>
      </c>
      <c r="E38" s="33" t="s">
        <v>27</v>
      </c>
      <c r="F38" s="71" t="s">
        <v>343</v>
      </c>
      <c r="G38" s="33" t="s">
        <v>344</v>
      </c>
      <c r="H38" s="33">
        <v>4</v>
      </c>
      <c r="I38" s="33">
        <f>IF(H38="","",SUM($H$5:H38))</f>
        <v>136</v>
      </c>
    </row>
    <row r="39" spans="1:9" ht="16.5" customHeight="1" x14ac:dyDescent="0.3">
      <c r="A39" s="34">
        <v>35</v>
      </c>
      <c r="B39" s="34" t="s">
        <v>302</v>
      </c>
      <c r="C39" s="34" t="s">
        <v>270</v>
      </c>
      <c r="D39" s="34" t="s">
        <v>260</v>
      </c>
      <c r="E39" s="34" t="s">
        <v>30</v>
      </c>
      <c r="F39" s="72" t="s">
        <v>343</v>
      </c>
      <c r="G39" s="34" t="s">
        <v>344</v>
      </c>
      <c r="H39" s="34">
        <v>4</v>
      </c>
      <c r="I39" s="34">
        <f>IF(H39="","",SUM($H$5:H39))</f>
        <v>140</v>
      </c>
    </row>
    <row r="40" spans="1:9" ht="16.5" customHeight="1" x14ac:dyDescent="0.3">
      <c r="A40" s="33">
        <v>36</v>
      </c>
      <c r="B40" s="33" t="s">
        <v>303</v>
      </c>
      <c r="C40" s="33" t="s">
        <v>259</v>
      </c>
      <c r="D40" s="33" t="s">
        <v>260</v>
      </c>
      <c r="E40" s="33" t="s">
        <v>27</v>
      </c>
      <c r="F40" s="71" t="s">
        <v>343</v>
      </c>
      <c r="G40" s="33" t="s">
        <v>344</v>
      </c>
      <c r="H40" s="33">
        <v>4</v>
      </c>
      <c r="I40" s="33">
        <f>IF(H40="","",SUM($H$5:H40))</f>
        <v>144</v>
      </c>
    </row>
    <row r="41" spans="1:9" ht="16.5" customHeight="1" x14ac:dyDescent="0.3">
      <c r="A41" s="34">
        <v>37</v>
      </c>
      <c r="B41" s="34" t="s">
        <v>305</v>
      </c>
      <c r="C41" s="34" t="s">
        <v>264</v>
      </c>
      <c r="D41" s="34" t="s">
        <v>260</v>
      </c>
      <c r="E41" s="34" t="s">
        <v>30</v>
      </c>
      <c r="F41" s="72" t="s">
        <v>343</v>
      </c>
      <c r="G41" s="34" t="s">
        <v>344</v>
      </c>
      <c r="H41" s="34">
        <v>4</v>
      </c>
      <c r="I41" s="34">
        <f>IF(H41="","",SUM($H$5:H41))</f>
        <v>148</v>
      </c>
    </row>
    <row r="42" spans="1:9" ht="16.5" customHeight="1" x14ac:dyDescent="0.3">
      <c r="A42" s="33">
        <v>38</v>
      </c>
      <c r="B42" s="33" t="s">
        <v>306</v>
      </c>
      <c r="C42" s="33" t="s">
        <v>268</v>
      </c>
      <c r="D42" s="33" t="s">
        <v>260</v>
      </c>
      <c r="E42" s="33" t="s">
        <v>27</v>
      </c>
      <c r="F42" s="71" t="s">
        <v>343</v>
      </c>
      <c r="G42" s="33" t="s">
        <v>344</v>
      </c>
      <c r="H42" s="33">
        <v>4</v>
      </c>
      <c r="I42" s="33">
        <f>IF(H42="","",SUM($H$5:H42))</f>
        <v>152</v>
      </c>
    </row>
    <row r="43" spans="1:9" ht="16.5" customHeight="1" x14ac:dyDescent="0.3">
      <c r="A43" s="34">
        <v>39</v>
      </c>
      <c r="B43" s="34" t="s">
        <v>307</v>
      </c>
      <c r="C43" s="34" t="s">
        <v>270</v>
      </c>
      <c r="D43" s="34" t="s">
        <v>260</v>
      </c>
      <c r="E43" s="34" t="s">
        <v>30</v>
      </c>
      <c r="F43" s="72" t="s">
        <v>343</v>
      </c>
      <c r="G43" s="34" t="s">
        <v>344</v>
      </c>
      <c r="H43" s="34">
        <v>4</v>
      </c>
      <c r="I43" s="34">
        <f>IF(H43="","",SUM($H$5:H43))</f>
        <v>156</v>
      </c>
    </row>
    <row r="44" spans="1:9" ht="27.75" customHeight="1" x14ac:dyDescent="0.3">
      <c r="A44" s="34">
        <v>40</v>
      </c>
      <c r="B44" s="34" t="s">
        <v>184</v>
      </c>
      <c r="C44" s="34" t="s">
        <v>272</v>
      </c>
      <c r="D44" s="34" t="s">
        <v>260</v>
      </c>
      <c r="E44" s="34" t="s">
        <v>30</v>
      </c>
      <c r="F44" s="72" t="s">
        <v>354</v>
      </c>
      <c r="G44" s="34" t="s">
        <v>344</v>
      </c>
      <c r="H44" s="34">
        <v>4</v>
      </c>
      <c r="I44" s="34">
        <f>IF(H44="","",SUM($H$5:H44))</f>
        <v>160</v>
      </c>
    </row>
    <row r="45" spans="1:9" ht="16.5" customHeight="1" x14ac:dyDescent="0.3">
      <c r="A45" s="33">
        <v>41</v>
      </c>
      <c r="B45" s="33" t="s">
        <v>308</v>
      </c>
      <c r="C45" s="33" t="s">
        <v>259</v>
      </c>
      <c r="D45" s="33" t="s">
        <v>260</v>
      </c>
      <c r="E45" s="33" t="s">
        <v>27</v>
      </c>
      <c r="F45" s="71" t="s">
        <v>343</v>
      </c>
      <c r="G45" s="33" t="s">
        <v>344</v>
      </c>
      <c r="H45" s="33">
        <v>4</v>
      </c>
      <c r="I45" s="33">
        <f>IF(H45="","",SUM($H$5:H45))</f>
        <v>164</v>
      </c>
    </row>
    <row r="46" spans="1:9" ht="16.5" customHeight="1" x14ac:dyDescent="0.3">
      <c r="A46" s="34">
        <v>42</v>
      </c>
      <c r="B46" s="34" t="s">
        <v>309</v>
      </c>
      <c r="C46" s="34" t="s">
        <v>264</v>
      </c>
      <c r="D46" s="34" t="s">
        <v>260</v>
      </c>
      <c r="E46" s="34" t="s">
        <v>30</v>
      </c>
      <c r="F46" s="72" t="s">
        <v>343</v>
      </c>
      <c r="G46" s="34" t="s">
        <v>344</v>
      </c>
      <c r="H46" s="34">
        <v>4</v>
      </c>
      <c r="I46" s="34">
        <f>IF(H46="","",SUM($H$5:H46))</f>
        <v>168</v>
      </c>
    </row>
    <row r="47" spans="1:9" ht="16.5" customHeight="1" x14ac:dyDescent="0.3">
      <c r="A47" s="33">
        <v>43</v>
      </c>
      <c r="B47" s="33" t="s">
        <v>310</v>
      </c>
      <c r="C47" s="33" t="s">
        <v>268</v>
      </c>
      <c r="D47" s="33" t="s">
        <v>260</v>
      </c>
      <c r="E47" s="33" t="s">
        <v>27</v>
      </c>
      <c r="F47" s="71" t="s">
        <v>343</v>
      </c>
      <c r="G47" s="33" t="s">
        <v>344</v>
      </c>
      <c r="H47" s="33">
        <v>4</v>
      </c>
      <c r="I47" s="33">
        <f>IF(H47="","",SUM($H$5:H47))</f>
        <v>172</v>
      </c>
    </row>
    <row r="48" spans="1:9" ht="16.5" customHeight="1" x14ac:dyDescent="0.3">
      <c r="A48" s="34">
        <v>44</v>
      </c>
      <c r="B48" s="34" t="s">
        <v>311</v>
      </c>
      <c r="C48" s="34" t="s">
        <v>270</v>
      </c>
      <c r="D48" s="34" t="s">
        <v>260</v>
      </c>
      <c r="E48" s="34" t="s">
        <v>30</v>
      </c>
      <c r="F48" s="72" t="s">
        <v>343</v>
      </c>
      <c r="G48" s="34" t="s">
        <v>344</v>
      </c>
      <c r="H48" s="34">
        <v>4</v>
      </c>
      <c r="I48" s="34">
        <f>IF(H48="","",SUM($H$5:H48))</f>
        <v>176</v>
      </c>
    </row>
    <row r="49" spans="1:9" ht="16.5" customHeight="1" x14ac:dyDescent="0.3">
      <c r="A49" s="33">
        <v>45</v>
      </c>
      <c r="B49" s="33" t="s">
        <v>355</v>
      </c>
      <c r="C49" s="33" t="s">
        <v>259</v>
      </c>
      <c r="D49" s="33" t="s">
        <v>260</v>
      </c>
      <c r="E49" s="33" t="s">
        <v>27</v>
      </c>
      <c r="F49" s="71" t="s">
        <v>343</v>
      </c>
      <c r="G49" s="33" t="s">
        <v>344</v>
      </c>
      <c r="H49" s="33">
        <v>4</v>
      </c>
      <c r="I49" s="33">
        <f>IF(H49="","",SUM($H$5:H49))</f>
        <v>180</v>
      </c>
    </row>
    <row r="50" spans="1:9" ht="16.5" customHeight="1" x14ac:dyDescent="0.3">
      <c r="A50" s="34">
        <v>46</v>
      </c>
      <c r="B50" s="34" t="s">
        <v>246</v>
      </c>
      <c r="C50" s="34" t="s">
        <v>264</v>
      </c>
      <c r="D50" s="34" t="s">
        <v>260</v>
      </c>
      <c r="E50" s="34" t="s">
        <v>30</v>
      </c>
      <c r="F50" s="72" t="s">
        <v>343</v>
      </c>
      <c r="G50" s="34" t="s">
        <v>344</v>
      </c>
      <c r="H50" s="34">
        <v>4</v>
      </c>
      <c r="I50" s="34">
        <f>IF(H50="","",SUM($H$5:H50))</f>
        <v>184</v>
      </c>
    </row>
    <row r="51" spans="1:9" ht="16.5" customHeight="1" x14ac:dyDescent="0.3">
      <c r="A51" s="33">
        <v>47</v>
      </c>
      <c r="B51" s="33" t="s">
        <v>336</v>
      </c>
      <c r="C51" s="33" t="s">
        <v>268</v>
      </c>
      <c r="D51" s="33" t="s">
        <v>260</v>
      </c>
      <c r="E51" s="33" t="s">
        <v>27</v>
      </c>
      <c r="F51" s="71" t="s">
        <v>343</v>
      </c>
      <c r="G51" s="33" t="s">
        <v>344</v>
      </c>
      <c r="H51" s="33">
        <v>4</v>
      </c>
      <c r="I51" s="33">
        <f>IF(H51="","",SUM($H$5:H51))</f>
        <v>188</v>
      </c>
    </row>
    <row r="52" spans="1:9" ht="16.5" customHeight="1" x14ac:dyDescent="0.3">
      <c r="A52" s="34">
        <v>48</v>
      </c>
      <c r="B52" s="34" t="s">
        <v>356</v>
      </c>
      <c r="C52" s="34" t="s">
        <v>270</v>
      </c>
      <c r="D52" s="34" t="s">
        <v>260</v>
      </c>
      <c r="E52" s="34" t="s">
        <v>30</v>
      </c>
      <c r="F52" s="72" t="s">
        <v>343</v>
      </c>
      <c r="G52" s="34" t="s">
        <v>344</v>
      </c>
      <c r="H52" s="34">
        <v>4</v>
      </c>
      <c r="I52" s="34">
        <f>IF(H52="","",SUM($H$5:H52))</f>
        <v>192</v>
      </c>
    </row>
    <row r="53" spans="1:9" ht="16.5" customHeight="1" x14ac:dyDescent="0.3">
      <c r="A53" s="33">
        <v>49</v>
      </c>
      <c r="B53" s="33" t="s">
        <v>315</v>
      </c>
      <c r="C53" s="33" t="s">
        <v>259</v>
      </c>
      <c r="D53" s="33" t="s">
        <v>260</v>
      </c>
      <c r="E53" s="33" t="s">
        <v>27</v>
      </c>
      <c r="F53" s="71" t="s">
        <v>343</v>
      </c>
      <c r="G53" s="33" t="s">
        <v>344</v>
      </c>
      <c r="H53" s="33">
        <v>4</v>
      </c>
      <c r="I53" s="33">
        <f>IF(H53="","",SUM($H$5:H53))</f>
        <v>196</v>
      </c>
    </row>
    <row r="54" spans="1:9" ht="16.5" customHeight="1" x14ac:dyDescent="0.3">
      <c r="A54" s="34">
        <v>50</v>
      </c>
      <c r="B54" s="34" t="s">
        <v>357</v>
      </c>
      <c r="C54" s="34" t="s">
        <v>264</v>
      </c>
      <c r="D54" s="34" t="s">
        <v>260</v>
      </c>
      <c r="E54" s="34" t="s">
        <v>30</v>
      </c>
      <c r="F54" s="72" t="s">
        <v>343</v>
      </c>
      <c r="G54" s="34" t="s">
        <v>344</v>
      </c>
      <c r="H54" s="34">
        <v>4</v>
      </c>
      <c r="I54" s="34">
        <f>IF(H54="","",SUM($H$5:H54))</f>
        <v>200</v>
      </c>
    </row>
    <row r="55" spans="1:9" ht="16.5" customHeight="1" x14ac:dyDescent="0.3">
      <c r="A55" s="33">
        <v>51</v>
      </c>
      <c r="B55" s="33" t="s">
        <v>339</v>
      </c>
      <c r="C55" s="33" t="s">
        <v>268</v>
      </c>
      <c r="D55" s="33" t="s">
        <v>260</v>
      </c>
      <c r="E55" s="33" t="s">
        <v>27</v>
      </c>
      <c r="F55" s="71" t="s">
        <v>343</v>
      </c>
      <c r="G55" s="33" t="s">
        <v>344</v>
      </c>
      <c r="H55" s="33">
        <v>4</v>
      </c>
      <c r="I55" s="33">
        <f>IF(H55="","",SUM($H$5:H55))</f>
        <v>204</v>
      </c>
    </row>
    <row r="56" spans="1:9" ht="16.5" customHeight="1" x14ac:dyDescent="0.3">
      <c r="A56" s="34">
        <v>52</v>
      </c>
      <c r="B56" s="34" t="s">
        <v>358</v>
      </c>
      <c r="C56" s="34" t="s">
        <v>270</v>
      </c>
      <c r="D56" s="34" t="s">
        <v>260</v>
      </c>
      <c r="E56" s="34" t="s">
        <v>30</v>
      </c>
      <c r="F56" s="72" t="s">
        <v>343</v>
      </c>
      <c r="G56" s="34" t="s">
        <v>344</v>
      </c>
      <c r="H56" s="34">
        <v>4</v>
      </c>
      <c r="I56" s="34">
        <f>IF(H56="","",SUM($H$5:H56))</f>
        <v>208</v>
      </c>
    </row>
    <row r="57" spans="1:9" ht="16.5" customHeight="1" x14ac:dyDescent="0.3">
      <c r="A57" s="33">
        <v>53</v>
      </c>
      <c r="B57" s="33" t="s">
        <v>359</v>
      </c>
      <c r="C57" s="33" t="s">
        <v>259</v>
      </c>
      <c r="D57" s="33" t="s">
        <v>260</v>
      </c>
      <c r="E57" s="33" t="s">
        <v>27</v>
      </c>
      <c r="F57" s="71" t="s">
        <v>343</v>
      </c>
      <c r="G57" s="33" t="s">
        <v>344</v>
      </c>
      <c r="H57" s="33">
        <v>4</v>
      </c>
      <c r="I57" s="33">
        <f>IF(H57="","",SUM($H$5:H57))</f>
        <v>212</v>
      </c>
    </row>
    <row r="58" spans="1:9" ht="16.5" customHeight="1" x14ac:dyDescent="0.3">
      <c r="A58" s="34">
        <v>54</v>
      </c>
      <c r="B58" s="34" t="s">
        <v>317</v>
      </c>
      <c r="C58" s="34" t="s">
        <v>264</v>
      </c>
      <c r="D58" s="34" t="s">
        <v>260</v>
      </c>
      <c r="E58" s="34" t="s">
        <v>30</v>
      </c>
      <c r="F58" s="72" t="s">
        <v>343</v>
      </c>
      <c r="G58" s="34" t="s">
        <v>344</v>
      </c>
      <c r="H58" s="34">
        <v>4</v>
      </c>
      <c r="I58" s="34">
        <f>IF(H58="","",SUM($H$5:H58))</f>
        <v>216</v>
      </c>
    </row>
    <row r="59" spans="1:9" ht="16.5" customHeight="1" x14ac:dyDescent="0.3">
      <c r="A59" s="33">
        <v>55</v>
      </c>
      <c r="B59" s="33" t="s">
        <v>248</v>
      </c>
      <c r="C59" s="33" t="s">
        <v>268</v>
      </c>
      <c r="D59" s="33" t="s">
        <v>260</v>
      </c>
      <c r="E59" s="33" t="s">
        <v>27</v>
      </c>
      <c r="F59" s="71" t="s">
        <v>343</v>
      </c>
      <c r="G59" s="33" t="s">
        <v>344</v>
      </c>
      <c r="H59" s="33">
        <v>4</v>
      </c>
      <c r="I59" s="33">
        <f>IF(H59="","",SUM($H$5:H59))</f>
        <v>220</v>
      </c>
    </row>
    <row r="60" spans="1:9" ht="16.5" customHeight="1" x14ac:dyDescent="0.3">
      <c r="A60" s="34">
        <v>56</v>
      </c>
      <c r="B60" s="34" t="s">
        <v>249</v>
      </c>
      <c r="C60" s="34" t="s">
        <v>270</v>
      </c>
      <c r="D60" s="34" t="s">
        <v>260</v>
      </c>
      <c r="E60" s="34" t="s">
        <v>30</v>
      </c>
      <c r="F60" s="72" t="s">
        <v>343</v>
      </c>
      <c r="G60" s="34" t="s">
        <v>344</v>
      </c>
      <c r="H60" s="34">
        <v>4</v>
      </c>
      <c r="I60" s="34">
        <f>IF(H60="","",SUM($H$5:H60))</f>
        <v>224</v>
      </c>
    </row>
    <row r="61" spans="1:9" ht="16.5" customHeight="1" x14ac:dyDescent="0.3">
      <c r="A61" s="66" t="s">
        <v>312</v>
      </c>
      <c r="B61" s="66" t="s">
        <v>340</v>
      </c>
      <c r="C61" s="66" t="s">
        <v>323</v>
      </c>
      <c r="D61" s="66" t="s">
        <v>324</v>
      </c>
      <c r="E61" s="66" t="s">
        <v>27</v>
      </c>
      <c r="F61" s="67" t="s">
        <v>360</v>
      </c>
      <c r="G61" s="66" t="s">
        <v>344</v>
      </c>
      <c r="H61" s="66"/>
      <c r="I61" s="66" t="str">
        <f>IF(H61="","",SUM($H$5:H61))</f>
        <v/>
      </c>
    </row>
    <row r="62" spans="1:9" ht="16.5" customHeight="1" x14ac:dyDescent="0.3">
      <c r="A62" s="66" t="s">
        <v>312</v>
      </c>
      <c r="B62" s="66" t="s">
        <v>340</v>
      </c>
      <c r="C62" s="66" t="s">
        <v>323</v>
      </c>
      <c r="D62" s="66" t="s">
        <v>361</v>
      </c>
      <c r="E62" s="66" t="s">
        <v>30</v>
      </c>
      <c r="F62" s="67" t="s">
        <v>360</v>
      </c>
      <c r="G62" s="66" t="s">
        <v>344</v>
      </c>
      <c r="H62" s="66"/>
      <c r="I62" s="66" t="str">
        <f>IF(H62="","",SUM($H$5:H62))</f>
        <v/>
      </c>
    </row>
    <row r="63" spans="1:9" x14ac:dyDescent="0.3">
      <c r="A63" s="28"/>
      <c r="B63" s="28"/>
      <c r="C63" s="28"/>
      <c r="D63" s="28"/>
      <c r="E63" s="28"/>
      <c r="F63" s="68" t="s">
        <v>319</v>
      </c>
      <c r="G63" s="28"/>
      <c r="H63" s="28">
        <f>SUM(H5:H62)</f>
        <v>224</v>
      </c>
      <c r="I63" s="28"/>
    </row>
  </sheetData>
  <mergeCells count="2">
    <mergeCell ref="A1:I1"/>
    <mergeCell ref="A2:I2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F3141"/>
    <pageSetUpPr fitToPage="1"/>
  </sheetPr>
  <dimension ref="A1:G19"/>
  <sheetViews>
    <sheetView showGridLines="0" zoomScaleNormal="100" workbookViewId="0"/>
  </sheetViews>
  <sheetFormatPr defaultColWidth="8.6640625" defaultRowHeight="14.4" x14ac:dyDescent="0.3"/>
  <cols>
    <col min="1" max="1" width="26" customWidth="1"/>
    <col min="2" max="2" width="20" customWidth="1"/>
    <col min="3" max="3" width="14" customWidth="1"/>
    <col min="4" max="4" width="8" customWidth="1"/>
    <col min="5" max="5" width="14" customWidth="1"/>
    <col min="6" max="6" width="12" customWidth="1"/>
    <col min="7" max="7" width="40" customWidth="1"/>
  </cols>
  <sheetData>
    <row r="1" spans="1:7" ht="25.5" customHeight="1" x14ac:dyDescent="0.3">
      <c r="A1" s="14" t="s">
        <v>362</v>
      </c>
      <c r="B1" s="14"/>
      <c r="C1" s="14"/>
      <c r="D1" s="14"/>
      <c r="E1" s="14"/>
      <c r="F1" s="14"/>
      <c r="G1" s="14"/>
    </row>
    <row r="2" spans="1:7" ht="15.75" customHeight="1" x14ac:dyDescent="0.3">
      <c r="A2" s="13" t="s">
        <v>363</v>
      </c>
      <c r="B2" s="13"/>
      <c r="C2" s="13"/>
      <c r="D2" s="13"/>
      <c r="E2" s="13"/>
      <c r="F2" s="13"/>
      <c r="G2" s="13"/>
    </row>
    <row r="4" spans="1:7" ht="24" customHeight="1" x14ac:dyDescent="0.3">
      <c r="A4" s="16" t="s">
        <v>3</v>
      </c>
      <c r="B4" s="16" t="s">
        <v>364</v>
      </c>
      <c r="C4" s="16" t="s">
        <v>253</v>
      </c>
      <c r="D4" s="16" t="s">
        <v>254</v>
      </c>
      <c r="E4" s="16" t="s">
        <v>110</v>
      </c>
      <c r="F4" s="16" t="s">
        <v>109</v>
      </c>
      <c r="G4" s="16" t="s">
        <v>365</v>
      </c>
    </row>
    <row r="5" spans="1:7" ht="43.5" customHeight="1" x14ac:dyDescent="0.3">
      <c r="A5" s="67" t="s">
        <v>18</v>
      </c>
      <c r="B5" s="67" t="s">
        <v>330</v>
      </c>
      <c r="C5" s="66" t="s">
        <v>174</v>
      </c>
      <c r="D5" s="66" t="s">
        <v>272</v>
      </c>
      <c r="E5" s="66" t="s">
        <v>313</v>
      </c>
      <c r="F5" s="66" t="s">
        <v>262</v>
      </c>
      <c r="G5" s="67" t="s">
        <v>366</v>
      </c>
    </row>
    <row r="6" spans="1:7" ht="43.5" customHeight="1" x14ac:dyDescent="0.3">
      <c r="A6" s="67" t="s">
        <v>22</v>
      </c>
      <c r="B6" s="67" t="s">
        <v>346</v>
      </c>
      <c r="C6" s="66" t="s">
        <v>178</v>
      </c>
      <c r="D6" s="66" t="s">
        <v>272</v>
      </c>
      <c r="E6" s="66" t="s">
        <v>313</v>
      </c>
      <c r="F6" s="66" t="s">
        <v>344</v>
      </c>
      <c r="G6" s="67" t="s">
        <v>367</v>
      </c>
    </row>
    <row r="7" spans="1:7" ht="30.75" customHeight="1" x14ac:dyDescent="0.3">
      <c r="A7" s="67" t="s">
        <v>18</v>
      </c>
      <c r="B7" s="67" t="s">
        <v>333</v>
      </c>
      <c r="C7" s="66" t="s">
        <v>181</v>
      </c>
      <c r="D7" s="66" t="s">
        <v>272</v>
      </c>
      <c r="E7" s="66" t="s">
        <v>313</v>
      </c>
      <c r="F7" s="66" t="s">
        <v>262</v>
      </c>
      <c r="G7" s="67" t="s">
        <v>368</v>
      </c>
    </row>
    <row r="8" spans="1:7" ht="30.75" customHeight="1" x14ac:dyDescent="0.3">
      <c r="A8" s="67" t="s">
        <v>22</v>
      </c>
      <c r="B8" s="67" t="s">
        <v>347</v>
      </c>
      <c r="C8" s="66" t="s">
        <v>181</v>
      </c>
      <c r="D8" s="66" t="s">
        <v>272</v>
      </c>
      <c r="E8" s="66" t="s">
        <v>313</v>
      </c>
      <c r="F8" s="66" t="s">
        <v>344</v>
      </c>
      <c r="G8" s="67" t="s">
        <v>369</v>
      </c>
    </row>
    <row r="9" spans="1:7" ht="30.75" customHeight="1" x14ac:dyDescent="0.3">
      <c r="A9" s="67" t="s">
        <v>11</v>
      </c>
      <c r="B9" s="67" t="s">
        <v>370</v>
      </c>
      <c r="C9" s="66" t="s">
        <v>196</v>
      </c>
      <c r="D9" s="66" t="s">
        <v>272</v>
      </c>
      <c r="E9" s="66" t="s">
        <v>313</v>
      </c>
      <c r="F9" s="66" t="s">
        <v>262</v>
      </c>
      <c r="G9" s="67" t="s">
        <v>371</v>
      </c>
    </row>
    <row r="10" spans="1:7" ht="30.75" customHeight="1" x14ac:dyDescent="0.3">
      <c r="A10" s="67" t="s">
        <v>11</v>
      </c>
      <c r="B10" s="67" t="s">
        <v>372</v>
      </c>
      <c r="C10" s="66" t="s">
        <v>315</v>
      </c>
      <c r="D10" s="66" t="s">
        <v>259</v>
      </c>
      <c r="E10" s="66" t="s">
        <v>313</v>
      </c>
      <c r="F10" s="66" t="s">
        <v>262</v>
      </c>
      <c r="G10" s="67" t="s">
        <v>371</v>
      </c>
    </row>
    <row r="11" spans="1:7" ht="30.75" customHeight="1" x14ac:dyDescent="0.3">
      <c r="A11" s="67" t="s">
        <v>11</v>
      </c>
      <c r="B11" s="67" t="s">
        <v>373</v>
      </c>
      <c r="C11" s="66" t="s">
        <v>200</v>
      </c>
      <c r="D11" s="66" t="s">
        <v>272</v>
      </c>
      <c r="E11" s="66" t="s">
        <v>260</v>
      </c>
      <c r="F11" s="66" t="s">
        <v>266</v>
      </c>
      <c r="G11" s="67" t="s">
        <v>374</v>
      </c>
    </row>
    <row r="12" spans="1:7" ht="30.75" customHeight="1" x14ac:dyDescent="0.3">
      <c r="A12" s="67" t="s">
        <v>11</v>
      </c>
      <c r="B12" s="67" t="s">
        <v>375</v>
      </c>
      <c r="C12" s="66" t="s">
        <v>317</v>
      </c>
      <c r="D12" s="66" t="s">
        <v>264</v>
      </c>
      <c r="E12" s="66" t="s">
        <v>260</v>
      </c>
      <c r="F12" s="66" t="s">
        <v>266</v>
      </c>
      <c r="G12" s="67" t="s">
        <v>374</v>
      </c>
    </row>
    <row r="13" spans="1:7" ht="43.5" customHeight="1" x14ac:dyDescent="0.3">
      <c r="A13" s="67" t="s">
        <v>11</v>
      </c>
      <c r="B13" s="67" t="s">
        <v>376</v>
      </c>
      <c r="C13" s="66" t="s">
        <v>248</v>
      </c>
      <c r="D13" s="66" t="s">
        <v>268</v>
      </c>
      <c r="E13" s="66" t="s">
        <v>260</v>
      </c>
      <c r="F13" s="66" t="s">
        <v>266</v>
      </c>
      <c r="G13" s="67" t="s">
        <v>377</v>
      </c>
    </row>
    <row r="14" spans="1:7" ht="43.5" customHeight="1" x14ac:dyDescent="0.3">
      <c r="A14" s="67" t="s">
        <v>11</v>
      </c>
      <c r="B14" s="67" t="s">
        <v>378</v>
      </c>
      <c r="C14" s="66" t="s">
        <v>249</v>
      </c>
      <c r="D14" s="66" t="s">
        <v>270</v>
      </c>
      <c r="E14" s="66" t="s">
        <v>260</v>
      </c>
      <c r="F14" s="66" t="s">
        <v>266</v>
      </c>
      <c r="G14" s="67" t="s">
        <v>377</v>
      </c>
    </row>
    <row r="15" spans="1:7" ht="43.5" customHeight="1" x14ac:dyDescent="0.3">
      <c r="A15" s="67" t="s">
        <v>26</v>
      </c>
      <c r="B15" s="67" t="s">
        <v>379</v>
      </c>
      <c r="C15" s="66" t="s">
        <v>340</v>
      </c>
      <c r="D15" s="66" t="s">
        <v>323</v>
      </c>
      <c r="E15" s="66" t="s">
        <v>324</v>
      </c>
      <c r="F15" s="66" t="s">
        <v>344</v>
      </c>
      <c r="G15" s="67" t="s">
        <v>380</v>
      </c>
    </row>
    <row r="16" spans="1:7" ht="30.75" customHeight="1" x14ac:dyDescent="0.3">
      <c r="A16" s="67" t="s">
        <v>18</v>
      </c>
      <c r="B16" s="67" t="s">
        <v>316</v>
      </c>
      <c r="C16" s="66" t="s">
        <v>340</v>
      </c>
      <c r="D16" s="66" t="s">
        <v>323</v>
      </c>
      <c r="E16" s="66" t="s">
        <v>324</v>
      </c>
      <c r="F16" s="66" t="s">
        <v>266</v>
      </c>
      <c r="G16" s="67" t="s">
        <v>381</v>
      </c>
    </row>
    <row r="17" spans="1:7" ht="43.5" customHeight="1" x14ac:dyDescent="0.3">
      <c r="A17" s="67" t="s">
        <v>26</v>
      </c>
      <c r="B17" s="67" t="s">
        <v>382</v>
      </c>
      <c r="C17" s="66" t="s">
        <v>340</v>
      </c>
      <c r="D17" s="66" t="s">
        <v>323</v>
      </c>
      <c r="E17" s="66" t="s">
        <v>361</v>
      </c>
      <c r="F17" s="66" t="s">
        <v>344</v>
      </c>
      <c r="G17" s="67" t="s">
        <v>380</v>
      </c>
    </row>
    <row r="19" spans="1:7" ht="39.75" customHeight="1" x14ac:dyDescent="0.3">
      <c r="A19" s="11" t="s">
        <v>383</v>
      </c>
      <c r="B19" s="11"/>
      <c r="C19" s="11"/>
      <c r="D19" s="11"/>
      <c r="E19" s="11"/>
      <c r="F19" s="11"/>
      <c r="G19" s="11"/>
    </row>
  </sheetData>
  <mergeCells count="3">
    <mergeCell ref="A1:G1"/>
    <mergeCell ref="A2:G2"/>
    <mergeCell ref="A19:G19"/>
  </mergeCells>
  <printOptions horizontalCentered="1"/>
  <pageMargins left="0.3" right="0.3" top="0.4" bottom="0.4" header="0.511811023622047" footer="0.5"/>
  <pageSetup paperSize="9" fitToHeight="0" orientation="landscape" horizontalDpi="300" verticalDpi="300"/>
  <headerFooter>
    <oddFooter>&amp;L&amp;8 Projekcija rasporeda — programi cjeloživotnog učenja, zimski semestar 2026./2027.&amp;R&amp;8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Sažetak</vt:lpstr>
      <vt:lpstr>Tjedna matrica</vt:lpstr>
      <vt:lpstr>Projekcija - kalendar</vt:lpstr>
      <vt:lpstr>Projekcija - napredak</vt:lpstr>
      <vt:lpstr>Slastičar</vt:lpstr>
      <vt:lpstr>Kuhar</vt:lpstr>
      <vt:lpstr>Web Shop</vt:lpstr>
      <vt:lpstr>Dizajner</vt:lpstr>
      <vt:lpstr>Ispitni rokovi</vt:lpstr>
      <vt:lpstr>Kontrola</vt:lpstr>
      <vt:lpstr>Varijanta bez subote</vt:lpstr>
      <vt:lpstr>Varijanta rad u paru</vt:lpstr>
      <vt:lpstr>Svi termini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Katarina Vidak</cp:lastModifiedBy>
  <cp:revision>0</cp:revision>
  <dcterms:created xsi:type="dcterms:W3CDTF">2026-08-23T16:27:42Z</dcterms:created>
  <dcterms:modified xsi:type="dcterms:W3CDTF">2026-08-24T21:11:41Z</dcterms:modified>
  <dc:language>en-US</dc:language>
</cp:coreProperties>
</file>